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rgreen\Evergreen Reports\Collection Management\"/>
    </mc:Choice>
  </mc:AlternateContent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87" i="1" l="1"/>
  <c r="M177" i="1"/>
  <c r="M163" i="1"/>
  <c r="M142" i="1"/>
  <c r="M129" i="1"/>
  <c r="M103" i="1"/>
  <c r="M99" i="1"/>
  <c r="M46" i="1"/>
  <c r="M76" i="1"/>
  <c r="M83" i="1"/>
  <c r="M95" i="1"/>
  <c r="M90" i="1"/>
  <c r="M70" i="1"/>
  <c r="M65" i="1"/>
  <c r="M55" i="1"/>
  <c r="M40" i="1"/>
  <c r="M30" i="1"/>
  <c r="M22" i="1"/>
  <c r="M13" i="1"/>
  <c r="M11" i="1"/>
  <c r="M8" i="1"/>
  <c r="M6" i="1"/>
  <c r="B230" i="1"/>
  <c r="B229" i="1"/>
  <c r="M229" i="1" s="1"/>
  <c r="B187" i="1"/>
  <c r="B177" i="1"/>
  <c r="B166" i="1"/>
  <c r="B163" i="1"/>
  <c r="B150" i="1"/>
  <c r="B146" i="1"/>
  <c r="B144" i="1"/>
  <c r="B142" i="1"/>
  <c r="B129" i="1"/>
  <c r="B122" i="1"/>
  <c r="B120" i="1"/>
  <c r="B118" i="1"/>
  <c r="B115" i="1"/>
  <c r="B113" i="1"/>
  <c r="B109" i="1"/>
  <c r="B105" i="1"/>
  <c r="B103" i="1"/>
  <c r="B99" i="1"/>
  <c r="B95" i="1"/>
  <c r="B90" i="1"/>
  <c r="B83" i="1"/>
  <c r="B79" i="1"/>
  <c r="B76" i="1"/>
  <c r="B72" i="1"/>
  <c r="B70" i="1"/>
  <c r="B65" i="1"/>
  <c r="B55" i="1"/>
  <c r="B46" i="1"/>
  <c r="B42" i="1"/>
  <c r="B40" i="1"/>
  <c r="B35" i="1"/>
  <c r="B32" i="1"/>
  <c r="B30" i="1"/>
  <c r="B22" i="1"/>
  <c r="B13" i="1"/>
  <c r="B11" i="1"/>
  <c r="B8" i="1"/>
  <c r="B6" i="1"/>
</calcChain>
</file>

<file path=xl/sharedStrings.xml><?xml version="1.0" encoding="utf-8"?>
<sst xmlns="http://schemas.openxmlformats.org/spreadsheetml/2006/main" count="435" uniqueCount="403">
  <si>
    <t>Barcode</t>
  </si>
  <si>
    <t>Title</t>
  </si>
  <si>
    <t>Author</t>
  </si>
  <si>
    <t>Copy Added</t>
  </si>
  <si>
    <t>Published</t>
  </si>
  <si>
    <t>Sirsi Circs</t>
  </si>
  <si>
    <t>EG Circs</t>
  </si>
  <si>
    <t>Total Circs</t>
  </si>
  <si>
    <t>Last Checkout</t>
  </si>
  <si>
    <t>the new york public library science desk reference</t>
  </si>
  <si>
    <t>barnes svarney, patricia l</t>
  </si>
  <si>
    <t>a short history of nearly everything</t>
  </si>
  <si>
    <t>bryson, bill</t>
  </si>
  <si>
    <t>national geographic science of everything</t>
  </si>
  <si>
    <t>ask your science teacher</t>
  </si>
  <si>
    <t>scheckel, larry</t>
  </si>
  <si>
    <t>the magic of reality</t>
  </si>
  <si>
    <t>dawkins, richard</t>
  </si>
  <si>
    <t>encyclopedia of science and technology</t>
  </si>
  <si>
    <t>dorling kindersley ultimate visual dictionary of science</t>
  </si>
  <si>
    <t>the mcgraw hill big book of science activities</t>
  </si>
  <si>
    <t>wood, robert w</t>
  </si>
  <si>
    <t>the sense of wonder</t>
  </si>
  <si>
    <t>carson, rachel</t>
  </si>
  <si>
    <t>discovering the wonders of our world</t>
  </si>
  <si>
    <t>planet earth as youve never seen it before</t>
  </si>
  <si>
    <t>the practical naturalist</t>
  </si>
  <si>
    <t>earthkeepers</t>
  </si>
  <si>
    <t>keene, ann t</t>
  </si>
  <si>
    <t>dawn light</t>
  </si>
  <si>
    <t>ackerman, diane</t>
  </si>
  <si>
    <t>illustrated guide to nature</t>
  </si>
  <si>
    <t>nature in america</t>
  </si>
  <si>
    <t>readers digest</t>
  </si>
  <si>
    <t>timelines of science</t>
  </si>
  <si>
    <t>contemporary women scientists</t>
  </si>
  <si>
    <t>yount, lisa</t>
  </si>
  <si>
    <t>makers of science</t>
  </si>
  <si>
    <t>allaby, michael</t>
  </si>
  <si>
    <t>the vnr concise encyclopedia of mathematics</t>
  </si>
  <si>
    <t>algebra, the easy way</t>
  </si>
  <si>
    <t>downing, douglas</t>
  </si>
  <si>
    <t>algebra demystified</t>
  </si>
  <si>
    <t>huettenmueller, rhonda</t>
  </si>
  <si>
    <t>everyday math demystified</t>
  </si>
  <si>
    <t>gibilisco, stan</t>
  </si>
  <si>
    <t>the only math book youll ever need</t>
  </si>
  <si>
    <t>kogelman, stanley</t>
  </si>
  <si>
    <t>pre algebra demystified</t>
  </si>
  <si>
    <t>bluman, allan g</t>
  </si>
  <si>
    <t>math the easy way</t>
  </si>
  <si>
    <t>prindle, anthony</t>
  </si>
  <si>
    <t>calculus demystified</t>
  </si>
  <si>
    <t>krantz, steven g</t>
  </si>
  <si>
    <t>geometry demystified</t>
  </si>
  <si>
    <t>trigonometry demystified</t>
  </si>
  <si>
    <t>trigonometry for dummies</t>
  </si>
  <si>
    <t>sterling, mary jane</t>
  </si>
  <si>
    <t>the secret of the universe</t>
  </si>
  <si>
    <t>asimov, isaac</t>
  </si>
  <si>
    <t>the illustrated encyclopedia of the universe</t>
  </si>
  <si>
    <t>astronomy for dummies</t>
  </si>
  <si>
    <t>maran, stephen p</t>
  </si>
  <si>
    <t>stargazing for dummies</t>
  </si>
  <si>
    <t>owens, steve</t>
  </si>
  <si>
    <t>365 starry nights</t>
  </si>
  <si>
    <t>raymo, chet</t>
  </si>
  <si>
    <t>stars and planets</t>
  </si>
  <si>
    <t>ridpath, ian</t>
  </si>
  <si>
    <t>1001 facts about space</t>
  </si>
  <si>
    <t>stott, carole</t>
  </si>
  <si>
    <t>the firefly encyclopedia of astronomy</t>
  </si>
  <si>
    <t>black holes and other secrets of the universe</t>
  </si>
  <si>
    <t>lampton, christopher</t>
  </si>
  <si>
    <t>the starry room</t>
  </si>
  <si>
    <t>schaaf, fred</t>
  </si>
  <si>
    <t>a brief history of time</t>
  </si>
  <si>
    <t>hawking, s w</t>
  </si>
  <si>
    <t>you are here</t>
  </si>
  <si>
    <t>lyon, chris</t>
  </si>
  <si>
    <t>the planets</t>
  </si>
  <si>
    <t>couper, heather</t>
  </si>
  <si>
    <t>the new york times guide to the return of halleys comet</t>
  </si>
  <si>
    <t>cycles of fire</t>
  </si>
  <si>
    <t>hartmann, william k</t>
  </si>
  <si>
    <t>stargazing with binoculars</t>
  </si>
  <si>
    <t>scagell, robin</t>
  </si>
  <si>
    <t>the facts on file physics handbook</t>
  </si>
  <si>
    <t>physics made simple</t>
  </si>
  <si>
    <t>freeman, ira maximilian</t>
  </si>
  <si>
    <t>albert einstein, his work and its influence on our world</t>
  </si>
  <si>
    <t>infeld, leopold</t>
  </si>
  <si>
    <t>the universe in a nutshell</t>
  </si>
  <si>
    <t>inside the atom</t>
  </si>
  <si>
    <t>chemical principles</t>
  </si>
  <si>
    <t>masterton, william l</t>
  </si>
  <si>
    <t>chemistry demystified</t>
  </si>
  <si>
    <t>williams, linda d</t>
  </si>
  <si>
    <t>30 second elements</t>
  </si>
  <si>
    <t>rocks and minerals</t>
  </si>
  <si>
    <t>pellant, chris</t>
  </si>
  <si>
    <t>gems &amp; minerals</t>
  </si>
  <si>
    <t>tait, kimberly t</t>
  </si>
  <si>
    <t>earth</t>
  </si>
  <si>
    <t>the facts on file earth science handbook</t>
  </si>
  <si>
    <t>the diagram group</t>
  </si>
  <si>
    <t>earth science demystified</t>
  </si>
  <si>
    <t>physical geology</t>
  </si>
  <si>
    <t>spencer, edgar winston</t>
  </si>
  <si>
    <t>encyclopedia of earthquakes and volcanoes</t>
  </si>
  <si>
    <t>ritchie, david</t>
  </si>
  <si>
    <t>ice</t>
  </si>
  <si>
    <t>balog, james</t>
  </si>
  <si>
    <t>the wave</t>
  </si>
  <si>
    <t>casey, susan</t>
  </si>
  <si>
    <t>ocean</t>
  </si>
  <si>
    <t>meteorology demystified</t>
  </si>
  <si>
    <t>the clays and shales of new york state</t>
  </si>
  <si>
    <t>brownell, wayne e</t>
  </si>
  <si>
    <t>the encyclopedia of gemstones and minerals</t>
  </si>
  <si>
    <t>holden, martin</t>
  </si>
  <si>
    <t>gemstones</t>
  </si>
  <si>
    <t>hall, cally</t>
  </si>
  <si>
    <t>gem identification made easy</t>
  </si>
  <si>
    <t>matlins, antoinette leonard</t>
  </si>
  <si>
    <t>the finger lakes region</t>
  </si>
  <si>
    <t>engeln, o d von</t>
  </si>
  <si>
    <t>upstate new york, field guide</t>
  </si>
  <si>
    <t>vandiver, bradford b</t>
  </si>
  <si>
    <t>roadside geology of new york</t>
  </si>
  <si>
    <t>fossils</t>
  </si>
  <si>
    <t>fortey, richard a</t>
  </si>
  <si>
    <t>the illustrated handbook of fossils</t>
  </si>
  <si>
    <t>parker, steve</t>
  </si>
  <si>
    <t>a guide to fossil collecting in new york state</t>
  </si>
  <si>
    <t>rivers, john a</t>
  </si>
  <si>
    <t>the macmillan illustrated encyclopedia of dinosaurs and prehistoric animals</t>
  </si>
  <si>
    <t>dinosaurus</t>
  </si>
  <si>
    <t>dinosaur</t>
  </si>
  <si>
    <t>norman, david</t>
  </si>
  <si>
    <t>discovering dinosaurs in the american museum of natural history</t>
  </si>
  <si>
    <t>norell, mark</t>
  </si>
  <si>
    <t>the facts on file biology handbook</t>
  </si>
  <si>
    <t>biology demystified</t>
  </si>
  <si>
    <t>layman, dale pierre</t>
  </si>
  <si>
    <t>cloning</t>
  </si>
  <si>
    <t>cohen, daniel</t>
  </si>
  <si>
    <t>the making of mankind</t>
  </si>
  <si>
    <t>leakey, richard e</t>
  </si>
  <si>
    <t>endangered animals</t>
  </si>
  <si>
    <t>readers digest north american wildlife</t>
  </si>
  <si>
    <t>the origin of species by means of natural selection</t>
  </si>
  <si>
    <t>darwin, charles</t>
  </si>
  <si>
    <t>rainforest</t>
  </si>
  <si>
    <t>marent, thomas</t>
  </si>
  <si>
    <t>toxic plants of north america</t>
  </si>
  <si>
    <t>burrows, george e</t>
  </si>
  <si>
    <t>herbs</t>
  </si>
  <si>
    <t>bremness, lesley</t>
  </si>
  <si>
    <t>the womans day book of wildflowers</t>
  </si>
  <si>
    <t>hersey, jean</t>
  </si>
  <si>
    <t>wildflowers of north america</t>
  </si>
  <si>
    <t>venning, frank d</t>
  </si>
  <si>
    <t>eastern north americas wildflowers</t>
  </si>
  <si>
    <t>linn, louis c</t>
  </si>
  <si>
    <t>wild flowers of america</t>
  </si>
  <si>
    <t>walcott, mary vaux</t>
  </si>
  <si>
    <t>trees of new york state</t>
  </si>
  <si>
    <t>brown, harry philip</t>
  </si>
  <si>
    <t>national audubon society field guide to north american trees</t>
  </si>
  <si>
    <t>little, elbert luther</t>
  </si>
  <si>
    <t>the audubon society field guide to north american trees</t>
  </si>
  <si>
    <t>americas famous and historic trees</t>
  </si>
  <si>
    <t>meyer, jeffrey g</t>
  </si>
  <si>
    <t>the illustrated encyclopedia of trees</t>
  </si>
  <si>
    <t>more, david</t>
  </si>
  <si>
    <t>a field guide to trees and shrubs</t>
  </si>
  <si>
    <t>petrides, george a</t>
  </si>
  <si>
    <t>trees of north america and europe</t>
  </si>
  <si>
    <t>phillips, roger</t>
  </si>
  <si>
    <t>the sibley guide to trees</t>
  </si>
  <si>
    <t>sibley, david</t>
  </si>
  <si>
    <t>trees in a winter landscape</t>
  </si>
  <si>
    <t>smith, alice upham</t>
  </si>
  <si>
    <t>trees</t>
  </si>
  <si>
    <t>coombes, allen j</t>
  </si>
  <si>
    <t>the meaning of trees</t>
  </si>
  <si>
    <t>hageneder, fred</t>
  </si>
  <si>
    <t>seeing trees</t>
  </si>
  <si>
    <t>hugo, nancy r</t>
  </si>
  <si>
    <t>non flowering plants</t>
  </si>
  <si>
    <t>shuttleworth, floyd s</t>
  </si>
  <si>
    <t>vnr color dictionary of mushrooms</t>
  </si>
  <si>
    <t>dickinson, c h</t>
  </si>
  <si>
    <t>animal</t>
  </si>
  <si>
    <t>encyclopedia of the animal kingdom</t>
  </si>
  <si>
    <t>burton, maurice</t>
  </si>
  <si>
    <t>the encyclopedia of animals</t>
  </si>
  <si>
    <t>elephants</t>
  </si>
  <si>
    <t>freeman, dan</t>
  </si>
  <si>
    <t>encyclopedia of animals</t>
  </si>
  <si>
    <t>unlikely loves</t>
  </si>
  <si>
    <t>holland, jennifer s</t>
  </si>
  <si>
    <t>a field guide to animal tracks</t>
  </si>
  <si>
    <t>murie, olaus j</t>
  </si>
  <si>
    <t>unlikely friendships</t>
  </si>
  <si>
    <t>the oxford companion to animal behavior</t>
  </si>
  <si>
    <t>suburban wildlife</t>
  </si>
  <si>
    <t>headstrom, richard</t>
  </si>
  <si>
    <t>great migrations</t>
  </si>
  <si>
    <t>kostyal, k m</t>
  </si>
  <si>
    <t>the smaller majority</t>
  </si>
  <si>
    <t>naskrecki, piotr</t>
  </si>
  <si>
    <t>under the sea wind</t>
  </si>
  <si>
    <t>the edge of the sea</t>
  </si>
  <si>
    <t>carson, rachel louise</t>
  </si>
  <si>
    <t>harper &amp; rows complete field guide to north american wildlife, eastern edition</t>
  </si>
  <si>
    <t>collins, henry hill</t>
  </si>
  <si>
    <t>shells</t>
  </si>
  <si>
    <t>dance, s peter</t>
  </si>
  <si>
    <t>guide to seashells of the world</t>
  </si>
  <si>
    <t>oliver, a p h</t>
  </si>
  <si>
    <t>a field guide to the insects of america north of mexico</t>
  </si>
  <si>
    <t>borror, donald joyce</t>
  </si>
  <si>
    <t>fabres book of insects</t>
  </si>
  <si>
    <t>fabre, jean henri casimir</t>
  </si>
  <si>
    <t>firefly encyclopedia of insects and spiders</t>
  </si>
  <si>
    <t>the ultimate guide to insects</t>
  </si>
  <si>
    <t>hook, patrick</t>
  </si>
  <si>
    <t>insects, spiders and other terrestrial arthropods</t>
  </si>
  <si>
    <t>mcgavin, george</t>
  </si>
  <si>
    <t>national audubon society field guide to north american insects and spiders</t>
  </si>
  <si>
    <t>milne, lorus johnson</t>
  </si>
  <si>
    <t>the ultimate guide to butterflies and moths</t>
  </si>
  <si>
    <t>garden butterflies of north america</t>
  </si>
  <si>
    <t>mikula, rick</t>
  </si>
  <si>
    <t>the complete book of north american butterflies</t>
  </si>
  <si>
    <t>the audubon society field guide to north american butterflies</t>
  </si>
  <si>
    <t>pyle, robert michael</t>
  </si>
  <si>
    <t>sharks</t>
  </si>
  <si>
    <t>bright, michael</t>
  </si>
  <si>
    <t>the encyclopedia of sharks</t>
  </si>
  <si>
    <t>butterflies,</t>
  </si>
  <si>
    <t>schneck, marcus</t>
  </si>
  <si>
    <t>national audubon society field guide to north american reptiles and amphibians</t>
  </si>
  <si>
    <t>behler, john l</t>
  </si>
  <si>
    <t>a field guide to reptiles &amp; amphibians</t>
  </si>
  <si>
    <t>conant, roger</t>
  </si>
  <si>
    <t>firefly encyclopedia of reptiles and amphibians</t>
  </si>
  <si>
    <t>reptiles and amphibians</t>
  </si>
  <si>
    <t>oshea, mark</t>
  </si>
  <si>
    <t>snakes</t>
  </si>
  <si>
    <t>gower, david</t>
  </si>
  <si>
    <t>rattlesnakes, their habits life histories and influence on mankind</t>
  </si>
  <si>
    <t>klauber, laurence monroe</t>
  </si>
  <si>
    <t>gardening for the birds</t>
  </si>
  <si>
    <t>adams, george martin</t>
  </si>
  <si>
    <t>birds their life, their ways their world</t>
  </si>
  <si>
    <t>how to identify birds</t>
  </si>
  <si>
    <t>farrand, john</t>
  </si>
  <si>
    <t>the audubon society guide to attracting birds</t>
  </si>
  <si>
    <t>kress, stephen w</t>
  </si>
  <si>
    <t>national geographic reference atlas to the birds of north america</t>
  </si>
  <si>
    <t>attracting birds to your backyard</t>
  </si>
  <si>
    <t>roth, sally</t>
  </si>
  <si>
    <t>the backyard bird lovers ultimate how to guide</t>
  </si>
  <si>
    <t>the joy of birding</t>
  </si>
  <si>
    <t>rowinski, kate</t>
  </si>
  <si>
    <t>1001 secrets every birder should know</t>
  </si>
  <si>
    <t>stiteler, sharon</t>
  </si>
  <si>
    <t>songbirds in your garden</t>
  </si>
  <si>
    <t>terres, john kenneth</t>
  </si>
  <si>
    <t>birding in central and western new york</t>
  </si>
  <si>
    <t>wolfe, norman e</t>
  </si>
  <si>
    <t>the bird friendly backyard</t>
  </si>
  <si>
    <t>zickefoose, julie</t>
  </si>
  <si>
    <t>the american bird conservancy guide to the 500 most important bird areas in the united states</t>
  </si>
  <si>
    <t>national audubon society birders handbook</t>
  </si>
  <si>
    <t>beginners guide to bird watching</t>
  </si>
  <si>
    <t>king, alicia</t>
  </si>
  <si>
    <t>backyard birding</t>
  </si>
  <si>
    <t>minetor, randi</t>
  </si>
  <si>
    <t>the sibley guide to bird life &amp; behavior</t>
  </si>
  <si>
    <t>the sibley guide to birds</t>
  </si>
  <si>
    <t>birds of new york state</t>
  </si>
  <si>
    <t>bull, john l</t>
  </si>
  <si>
    <t>game birds of north america</t>
  </si>
  <si>
    <t>rue, leonard lee</t>
  </si>
  <si>
    <t>an introduction to birds</t>
  </si>
  <si>
    <t>kieran, john</t>
  </si>
  <si>
    <t>the birds of america</t>
  </si>
  <si>
    <t>audubon, john james</t>
  </si>
  <si>
    <t>national audubon society field guide to north american birds</t>
  </si>
  <si>
    <t>udvardy, miklos d f</t>
  </si>
  <si>
    <t>beyond the bird feeder</t>
  </si>
  <si>
    <t>dennis, john v</t>
  </si>
  <si>
    <t>audubons birds of america</t>
  </si>
  <si>
    <t>the audubon society master guide to birding</t>
  </si>
  <si>
    <t>a field guide to the birds</t>
  </si>
  <si>
    <t>peterson, roger tory</t>
  </si>
  <si>
    <t>the audubon society encyclopedia of north american birds</t>
  </si>
  <si>
    <t>terres, john k</t>
  </si>
  <si>
    <t>ducks of north america and the northern hemisphere</t>
  </si>
  <si>
    <t>gooders, john</t>
  </si>
  <si>
    <t>the hummingbird book</t>
  </si>
  <si>
    <t>stokes, donald w</t>
  </si>
  <si>
    <t>hawks &amp; owls of eastern north america</t>
  </si>
  <si>
    <t>earley, chris g</t>
  </si>
  <si>
    <t>eastern birds of prey</t>
  </si>
  <si>
    <t>clark, neal</t>
  </si>
  <si>
    <t>a field guide to hawks, north america</t>
  </si>
  <si>
    <t>clark, william s</t>
  </si>
  <si>
    <t>condor</t>
  </si>
  <si>
    <t>nielsen, john</t>
  </si>
  <si>
    <t>h is for hawk</t>
  </si>
  <si>
    <t>macdonald, helen</t>
  </si>
  <si>
    <t>peregrine falcon</t>
  </si>
  <si>
    <t>stirling aird, patrick</t>
  </si>
  <si>
    <t>wesley the owl</t>
  </si>
  <si>
    <t>obrien, stacey</t>
  </si>
  <si>
    <t>guide to owl watching in north america</t>
  </si>
  <si>
    <t>heintzelman, donald s</t>
  </si>
  <si>
    <t>Call</t>
  </si>
  <si>
    <t>500 Count</t>
  </si>
  <si>
    <t>501 Count</t>
  </si>
  <si>
    <t>503 Count</t>
  </si>
  <si>
    <t>507 Count</t>
  </si>
  <si>
    <t>508 Count</t>
  </si>
  <si>
    <t>509 Count</t>
  </si>
  <si>
    <t>510 Count</t>
  </si>
  <si>
    <t>512 Count</t>
  </si>
  <si>
    <t>513 Count</t>
  </si>
  <si>
    <t>515 Count</t>
  </si>
  <si>
    <t>516 Count</t>
  </si>
  <si>
    <t>520 Count</t>
  </si>
  <si>
    <t>523 Count</t>
  </si>
  <si>
    <t>530 Count</t>
  </si>
  <si>
    <t>539 Count</t>
  </si>
  <si>
    <t>540 Count</t>
  </si>
  <si>
    <t>549 Count</t>
  </si>
  <si>
    <t>550 Count</t>
  </si>
  <si>
    <t>551 Count</t>
  </si>
  <si>
    <t>553 Count</t>
  </si>
  <si>
    <t>557 Count</t>
  </si>
  <si>
    <t>560 Count</t>
  </si>
  <si>
    <t>566 Count</t>
  </si>
  <si>
    <t>567 Count</t>
  </si>
  <si>
    <t>570 Count</t>
  </si>
  <si>
    <t>573 Count</t>
  </si>
  <si>
    <t>574 Count</t>
  </si>
  <si>
    <t>575 Count</t>
  </si>
  <si>
    <t>578 Count</t>
  </si>
  <si>
    <t>581 Count</t>
  </si>
  <si>
    <t>582 Count</t>
  </si>
  <si>
    <t>586 Count</t>
  </si>
  <si>
    <t>589 Count</t>
  </si>
  <si>
    <t>590 Count</t>
  </si>
  <si>
    <t>591 Count</t>
  </si>
  <si>
    <t>594 Count</t>
  </si>
  <si>
    <t>595 Count</t>
  </si>
  <si>
    <t>597 Count</t>
  </si>
  <si>
    <t>598 Count</t>
  </si>
  <si>
    <t>Grand Count</t>
  </si>
  <si>
    <t>Count</t>
  </si>
  <si>
    <t>Natural sciences &amp; mathematics</t>
  </si>
  <si>
    <t>Philosophy &amp; theory</t>
  </si>
  <si>
    <t>Dictionaries &amp; encyclopedias</t>
  </si>
  <si>
    <t>Education, research &amp; related topics</t>
  </si>
  <si>
    <t>Natural history</t>
  </si>
  <si>
    <t>Hisorical, geographic &amp; persos treatment</t>
  </si>
  <si>
    <t>Mathematics</t>
  </si>
  <si>
    <t>Algebra</t>
  </si>
  <si>
    <t>Arithmetic</t>
  </si>
  <si>
    <t>Analysis</t>
  </si>
  <si>
    <t>Geometry</t>
  </si>
  <si>
    <t>Astronomy &amp; allied sciences</t>
  </si>
  <si>
    <t>Specific celestial bodies &amp; phenomena</t>
  </si>
  <si>
    <t>Physics</t>
  </si>
  <si>
    <t>Modern physics</t>
  </si>
  <si>
    <t>Chemistry &amp; allied sciences</t>
  </si>
  <si>
    <t>Mineralogy</t>
  </si>
  <si>
    <t>Earth sciences</t>
  </si>
  <si>
    <t>Geology, hydrology &amp; meteorology</t>
  </si>
  <si>
    <t>Economic geology</t>
  </si>
  <si>
    <t>Earth sciences of N. America</t>
  </si>
  <si>
    <t>Paleontology; paleozoology</t>
  </si>
  <si>
    <t>Fossil chordates</t>
  </si>
  <si>
    <t>Fossil cold-blooded vertebrates; fossil fishes</t>
  </si>
  <si>
    <t>Life sciences; biology</t>
  </si>
  <si>
    <t>Specific physiological systems in animals</t>
  </si>
  <si>
    <t>[unassigned]</t>
  </si>
  <si>
    <t>Specific parts &amp; systems in plants</t>
  </si>
  <si>
    <t>Natural history of organisms</t>
  </si>
  <si>
    <t>Specific topics in natural history</t>
  </si>
  <si>
    <t>Plants noted for characteristics &amp; flowers</t>
  </si>
  <si>
    <t>Seedless plants</t>
  </si>
  <si>
    <t>Animals (zoology)</t>
  </si>
  <si>
    <t>Mollusks &amp; molluscoids</t>
  </si>
  <si>
    <t>Arthropods</t>
  </si>
  <si>
    <t>Cold-blooded vertebrates; fishes</t>
  </si>
  <si>
    <t>Birds</t>
  </si>
  <si>
    <t>DDC classification</t>
  </si>
  <si>
    <t>Percent of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</si>
</sst>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22" fontId="0" fillId="0" borderId="0" xfId="0" applyNumberFormat="1"/>
    <xf numFmtId="14" fontId="0" fillId="0" borderId="0" xfId="0" applyNumberFormat="1"/>
    <xf numFmtId="47" fontId="0" fillId="0" borderId="0" xfId="0" applyNumberFormat="1"/>
    <xf numFmtId="1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2" fillId="2" borderId="0" xfId="0" applyNumberFormat="1" applyFont="1" applyFill="1"/>
    <xf numFmtId="0" fontId="0" fillId="2" borderId="0" xfId="0" applyNumberFormat="1" applyFill="1" applyAlignment="1">
      <alignment horizontal="left"/>
    </xf>
    <xf numFmtId="1" fontId="0" fillId="2" borderId="0" xfId="0" applyNumberFormat="1" applyFill="1"/>
    <xf numFmtId="0" fontId="0" fillId="2" borderId="0" xfId="0" applyFill="1"/>
    <xf numFmtId="22" fontId="0" fillId="2" borderId="0" xfId="0" applyNumberFormat="1" applyFill="1"/>
    <xf numFmtId="14" fontId="0" fillId="2" borderId="0" xfId="0" applyNumberFormat="1" applyFill="1"/>
    <xf numFmtId="0" fontId="2" fillId="2" borderId="0" xfId="0" applyFont="1" applyFill="1"/>
    <xf numFmtId="14" fontId="0" fillId="0" borderId="0" xfId="0" applyNumberFormat="1" applyFill="1"/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/>
    <xf numFmtId="9" fontId="0" fillId="0" borderId="0" xfId="1" applyFont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9" fontId="2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tabSelected="1" topLeftCell="B1" workbookViewId="0">
      <selection activeCell="R162" sqref="R162"/>
    </sheetView>
  </sheetViews>
  <sheetFormatPr defaultRowHeight="15" outlineLevelRow="2" x14ac:dyDescent="0.25"/>
  <cols>
    <col min="2" max="2" width="17" style="6" customWidth="1"/>
    <col min="3" max="3" width="17.85546875" style="4" bestFit="1" customWidth="1"/>
    <col min="6" max="6" width="15.85546875" bestFit="1" customWidth="1"/>
    <col min="11" max="11" width="13.28515625" bestFit="1" customWidth="1"/>
    <col min="12" max="12" width="18.28515625" style="21" customWidth="1"/>
    <col min="13" max="13" width="9.140625" style="19"/>
  </cols>
  <sheetData>
    <row r="1" spans="1:13" s="5" customFormat="1" ht="15.75" thickBot="1" x14ac:dyDescent="0.3">
      <c r="A1" s="16" t="s">
        <v>363</v>
      </c>
      <c r="B1" s="17" t="s">
        <v>322</v>
      </c>
      <c r="C1" s="18" t="s">
        <v>0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20" t="s">
        <v>401</v>
      </c>
      <c r="M1" s="23" t="s">
        <v>402</v>
      </c>
    </row>
    <row r="2" spans="1:13" outlineLevel="2" x14ac:dyDescent="0.25">
      <c r="B2" s="6">
        <v>500</v>
      </c>
      <c r="C2" s="4">
        <v>32113200075375</v>
      </c>
      <c r="D2" t="s">
        <v>9</v>
      </c>
      <c r="E2" t="s">
        <v>10</v>
      </c>
      <c r="F2" s="1">
        <v>37279</v>
      </c>
      <c r="G2">
        <v>1995</v>
      </c>
      <c r="H2">
        <v>0</v>
      </c>
      <c r="I2">
        <v>1</v>
      </c>
      <c r="J2">
        <v>1</v>
      </c>
      <c r="K2" s="2">
        <v>41923</v>
      </c>
    </row>
    <row r="3" spans="1:13" outlineLevel="2" x14ac:dyDescent="0.25">
      <c r="B3" s="6">
        <v>500</v>
      </c>
      <c r="C3" s="4">
        <v>32113100056525</v>
      </c>
      <c r="D3" t="s">
        <v>11</v>
      </c>
      <c r="E3" t="s">
        <v>12</v>
      </c>
      <c r="F3" s="1">
        <v>37763</v>
      </c>
      <c r="G3">
        <v>2003</v>
      </c>
      <c r="H3">
        <v>18</v>
      </c>
      <c r="I3">
        <v>8</v>
      </c>
      <c r="J3">
        <v>26</v>
      </c>
      <c r="K3" s="2">
        <v>42216</v>
      </c>
    </row>
    <row r="4" spans="1:13" outlineLevel="2" x14ac:dyDescent="0.25">
      <c r="B4" s="6">
        <v>500</v>
      </c>
      <c r="C4" s="4">
        <v>52113300310032</v>
      </c>
      <c r="D4" t="s">
        <v>13</v>
      </c>
      <c r="F4" s="1">
        <v>41585.754479166666</v>
      </c>
      <c r="G4">
        <v>2013</v>
      </c>
      <c r="H4">
        <v>0</v>
      </c>
      <c r="I4">
        <v>7</v>
      </c>
      <c r="J4">
        <v>7</v>
      </c>
      <c r="K4" s="2">
        <v>41808</v>
      </c>
    </row>
    <row r="5" spans="1:13" outlineLevel="2" x14ac:dyDescent="0.25">
      <c r="B5" s="6">
        <v>500</v>
      </c>
      <c r="C5" s="4">
        <v>52113300274949</v>
      </c>
      <c r="D5" t="s">
        <v>14</v>
      </c>
      <c r="E5" t="s">
        <v>15</v>
      </c>
      <c r="F5" s="1">
        <v>41053.628553240742</v>
      </c>
      <c r="G5">
        <v>2011</v>
      </c>
      <c r="H5">
        <v>0</v>
      </c>
      <c r="I5">
        <v>3</v>
      </c>
      <c r="J5">
        <v>3</v>
      </c>
      <c r="K5" s="2">
        <v>42047</v>
      </c>
    </row>
    <row r="6" spans="1:13" ht="30" outlineLevel="1" x14ac:dyDescent="0.25">
      <c r="A6" s="8" t="s">
        <v>323</v>
      </c>
      <c r="B6" s="9">
        <f>SUBTOTAL(3,B2:B5)</f>
        <v>4</v>
      </c>
      <c r="C6" s="10"/>
      <c r="D6" s="11"/>
      <c r="E6" s="11"/>
      <c r="F6" s="12"/>
      <c r="G6" s="11"/>
      <c r="H6" s="11"/>
      <c r="I6" s="11"/>
      <c r="J6" s="11"/>
      <c r="K6" s="13"/>
      <c r="L6" s="22" t="s">
        <v>364</v>
      </c>
      <c r="M6" s="19">
        <f>4/189</f>
        <v>2.1164021164021163E-2</v>
      </c>
    </row>
    <row r="7" spans="1:13" outlineLevel="2" x14ac:dyDescent="0.25">
      <c r="B7" s="6">
        <v>501</v>
      </c>
      <c r="C7" s="4">
        <v>52113100259579</v>
      </c>
      <c r="D7" t="s">
        <v>16</v>
      </c>
      <c r="E7" t="s">
        <v>17</v>
      </c>
      <c r="F7" s="1">
        <v>40830.422488425924</v>
      </c>
      <c r="G7">
        <v>2011</v>
      </c>
      <c r="H7">
        <v>0</v>
      </c>
      <c r="I7">
        <v>15</v>
      </c>
      <c r="J7">
        <v>15</v>
      </c>
      <c r="K7" s="2">
        <v>42206</v>
      </c>
    </row>
    <row r="8" spans="1:13" ht="30" outlineLevel="1" x14ac:dyDescent="0.25">
      <c r="A8" s="14" t="s">
        <v>324</v>
      </c>
      <c r="B8" s="9">
        <f>SUBTOTAL(3,B7:B7)</f>
        <v>1</v>
      </c>
      <c r="C8" s="10"/>
      <c r="D8" s="11"/>
      <c r="E8" s="11"/>
      <c r="F8" s="12"/>
      <c r="G8" s="11"/>
      <c r="H8" s="11"/>
      <c r="I8" s="11"/>
      <c r="J8" s="11"/>
      <c r="K8" s="13"/>
      <c r="L8" s="22" t="s">
        <v>365</v>
      </c>
      <c r="M8" s="19">
        <f>1/189</f>
        <v>5.2910052910052907E-3</v>
      </c>
    </row>
    <row r="9" spans="1:13" outlineLevel="2" x14ac:dyDescent="0.25">
      <c r="B9" s="6">
        <v>503</v>
      </c>
      <c r="C9" s="4">
        <v>32113100029845</v>
      </c>
      <c r="D9" t="s">
        <v>18</v>
      </c>
      <c r="F9" s="1">
        <v>37421</v>
      </c>
      <c r="G9">
        <v>2001</v>
      </c>
      <c r="H9">
        <v>0</v>
      </c>
      <c r="I9">
        <v>0</v>
      </c>
      <c r="J9">
        <v>0</v>
      </c>
    </row>
    <row r="10" spans="1:13" outlineLevel="2" x14ac:dyDescent="0.25">
      <c r="B10" s="6">
        <v>503</v>
      </c>
      <c r="C10" s="4">
        <v>32113200104175</v>
      </c>
      <c r="D10" t="s">
        <v>19</v>
      </c>
      <c r="F10" s="1">
        <v>37231</v>
      </c>
      <c r="G10">
        <v>1998</v>
      </c>
      <c r="H10">
        <v>0</v>
      </c>
      <c r="I10">
        <v>4</v>
      </c>
      <c r="J10">
        <v>4</v>
      </c>
      <c r="K10" s="15">
        <v>42095</v>
      </c>
    </row>
    <row r="11" spans="1:13" ht="30" outlineLevel="1" x14ac:dyDescent="0.25">
      <c r="A11" s="14" t="s">
        <v>325</v>
      </c>
      <c r="B11" s="9">
        <f>SUBTOTAL(3,B9:B10)</f>
        <v>2</v>
      </c>
      <c r="C11" s="10"/>
      <c r="D11" s="11"/>
      <c r="E11" s="11"/>
      <c r="F11" s="12"/>
      <c r="G11" s="11"/>
      <c r="H11" s="11"/>
      <c r="I11" s="11"/>
      <c r="J11" s="11"/>
      <c r="K11" s="13"/>
      <c r="L11" s="22" t="s">
        <v>366</v>
      </c>
      <c r="M11" s="19">
        <f>2/189</f>
        <v>1.0582010582010581E-2</v>
      </c>
    </row>
    <row r="12" spans="1:13" outlineLevel="2" x14ac:dyDescent="0.25">
      <c r="B12" s="6">
        <v>507</v>
      </c>
      <c r="C12" s="4">
        <v>32113200165572</v>
      </c>
      <c r="D12" t="s">
        <v>20</v>
      </c>
      <c r="E12" t="s">
        <v>21</v>
      </c>
      <c r="F12" s="1">
        <v>37282</v>
      </c>
      <c r="G12">
        <v>1999</v>
      </c>
      <c r="H12">
        <v>8</v>
      </c>
      <c r="I12">
        <v>7</v>
      </c>
      <c r="J12">
        <v>15</v>
      </c>
      <c r="K12" s="2">
        <v>41980</v>
      </c>
    </row>
    <row r="13" spans="1:13" ht="45" outlineLevel="1" x14ac:dyDescent="0.25">
      <c r="A13" s="14" t="s">
        <v>326</v>
      </c>
      <c r="B13" s="9">
        <f>SUBTOTAL(3,B12:B12)</f>
        <v>1</v>
      </c>
      <c r="C13" s="10"/>
      <c r="D13" s="11"/>
      <c r="E13" s="11"/>
      <c r="F13" s="12"/>
      <c r="G13" s="11"/>
      <c r="H13" s="11"/>
      <c r="I13" s="11"/>
      <c r="J13" s="11"/>
      <c r="K13" s="13"/>
      <c r="L13" s="22" t="s">
        <v>367</v>
      </c>
      <c r="M13" s="19">
        <f>1/189</f>
        <v>5.2910052910052907E-3</v>
      </c>
    </row>
    <row r="14" spans="1:13" outlineLevel="2" x14ac:dyDescent="0.25">
      <c r="B14" s="6">
        <v>508</v>
      </c>
      <c r="C14" s="4">
        <v>32113100067977</v>
      </c>
      <c r="D14" t="s">
        <v>22</v>
      </c>
      <c r="E14" t="s">
        <v>23</v>
      </c>
      <c r="F14" s="1">
        <v>37937</v>
      </c>
      <c r="G14">
        <v>1998</v>
      </c>
      <c r="H14">
        <v>9</v>
      </c>
      <c r="I14">
        <v>1</v>
      </c>
      <c r="J14">
        <v>10</v>
      </c>
      <c r="K14" s="2">
        <v>42076</v>
      </c>
    </row>
    <row r="15" spans="1:13" outlineLevel="2" x14ac:dyDescent="0.25">
      <c r="B15" s="6">
        <v>508</v>
      </c>
      <c r="C15" s="4">
        <v>32113200161282</v>
      </c>
      <c r="D15" t="s">
        <v>24</v>
      </c>
      <c r="F15" s="1">
        <v>37231</v>
      </c>
      <c r="G15">
        <v>1994</v>
      </c>
      <c r="H15">
        <v>3</v>
      </c>
      <c r="I15">
        <v>0</v>
      </c>
      <c r="J15">
        <v>3</v>
      </c>
    </row>
    <row r="16" spans="1:13" outlineLevel="2" x14ac:dyDescent="0.25">
      <c r="B16" s="6">
        <v>508</v>
      </c>
      <c r="C16" s="4">
        <v>52113100156700</v>
      </c>
      <c r="D16" t="s">
        <v>25</v>
      </c>
      <c r="F16" s="1">
        <v>39206</v>
      </c>
      <c r="G16">
        <v>2006</v>
      </c>
      <c r="H16">
        <v>10</v>
      </c>
      <c r="I16">
        <v>0</v>
      </c>
      <c r="J16">
        <v>10</v>
      </c>
    </row>
    <row r="17" spans="1:13" outlineLevel="2" x14ac:dyDescent="0.25">
      <c r="B17" s="6">
        <v>508</v>
      </c>
      <c r="C17" s="4">
        <v>52113300336821</v>
      </c>
      <c r="D17" t="s">
        <v>26</v>
      </c>
      <c r="F17" s="1">
        <v>41851.637372685182</v>
      </c>
      <c r="G17">
        <v>2010</v>
      </c>
      <c r="H17">
        <v>0</v>
      </c>
      <c r="I17">
        <v>3</v>
      </c>
      <c r="J17">
        <v>3</v>
      </c>
      <c r="K17" s="2">
        <v>41900</v>
      </c>
    </row>
    <row r="18" spans="1:13" outlineLevel="2" x14ac:dyDescent="0.25">
      <c r="B18" s="6">
        <v>508</v>
      </c>
      <c r="C18" s="4">
        <v>32113100086365</v>
      </c>
      <c r="D18" t="s">
        <v>27</v>
      </c>
      <c r="E18" t="s">
        <v>28</v>
      </c>
      <c r="F18" s="1">
        <v>38307</v>
      </c>
      <c r="G18">
        <v>1994</v>
      </c>
      <c r="H18">
        <v>2</v>
      </c>
      <c r="I18">
        <v>0</v>
      </c>
      <c r="J18">
        <v>2</v>
      </c>
    </row>
    <row r="19" spans="1:13" outlineLevel="2" x14ac:dyDescent="0.25">
      <c r="B19" s="6">
        <v>508</v>
      </c>
      <c r="C19" s="4">
        <v>52113100204054</v>
      </c>
      <c r="D19" t="s">
        <v>29</v>
      </c>
      <c r="E19" t="s">
        <v>30</v>
      </c>
      <c r="F19" s="1">
        <v>40101</v>
      </c>
      <c r="G19">
        <v>2009</v>
      </c>
      <c r="H19">
        <v>5</v>
      </c>
      <c r="I19">
        <v>6</v>
      </c>
      <c r="J19">
        <v>11</v>
      </c>
      <c r="K19" s="2">
        <v>42241</v>
      </c>
    </row>
    <row r="20" spans="1:13" outlineLevel="2" x14ac:dyDescent="0.25">
      <c r="B20" s="6">
        <v>508</v>
      </c>
      <c r="C20" s="4">
        <v>52113300310065</v>
      </c>
      <c r="D20" t="s">
        <v>31</v>
      </c>
      <c r="F20" s="3">
        <v>41585.760931979166</v>
      </c>
      <c r="G20">
        <v>2014</v>
      </c>
      <c r="H20">
        <v>0</v>
      </c>
      <c r="I20">
        <v>0</v>
      </c>
      <c r="J20">
        <v>0</v>
      </c>
    </row>
    <row r="21" spans="1:13" outlineLevel="2" x14ac:dyDescent="0.25">
      <c r="B21" s="6">
        <v>508</v>
      </c>
      <c r="C21" s="4">
        <v>32113200085523</v>
      </c>
      <c r="D21" t="s">
        <v>32</v>
      </c>
      <c r="E21" t="s">
        <v>33</v>
      </c>
      <c r="F21" s="1">
        <v>37263</v>
      </c>
      <c r="G21">
        <v>1991</v>
      </c>
      <c r="H21">
        <v>3</v>
      </c>
      <c r="I21">
        <v>0</v>
      </c>
      <c r="J21">
        <v>3</v>
      </c>
    </row>
    <row r="22" spans="1:13" outlineLevel="1" x14ac:dyDescent="0.25">
      <c r="A22" s="14" t="s">
        <v>327</v>
      </c>
      <c r="B22" s="9">
        <f>SUBTOTAL(3,B14:B21)</f>
        <v>8</v>
      </c>
      <c r="C22" s="10"/>
      <c r="D22" s="11"/>
      <c r="E22" s="11"/>
      <c r="F22" s="12"/>
      <c r="G22" s="11"/>
      <c r="H22" s="11"/>
      <c r="I22" s="11"/>
      <c r="J22" s="11"/>
      <c r="K22" s="11"/>
      <c r="L22" s="22" t="s">
        <v>368</v>
      </c>
      <c r="M22" s="19">
        <f>8/189</f>
        <v>4.2328042328042326E-2</v>
      </c>
    </row>
    <row r="23" spans="1:13" outlineLevel="2" x14ac:dyDescent="0.25">
      <c r="B23" s="6">
        <v>509</v>
      </c>
      <c r="C23" s="4">
        <v>52113300307087</v>
      </c>
      <c r="D23" t="s">
        <v>34</v>
      </c>
      <c r="F23" s="1">
        <v>41555.615925925929</v>
      </c>
      <c r="G23">
        <v>2013</v>
      </c>
      <c r="H23">
        <v>0</v>
      </c>
      <c r="I23">
        <v>0</v>
      </c>
      <c r="J23">
        <v>0</v>
      </c>
    </row>
    <row r="24" spans="1:13" outlineLevel="2" x14ac:dyDescent="0.25">
      <c r="B24" s="6">
        <v>509</v>
      </c>
      <c r="C24" s="4">
        <v>32113100028714</v>
      </c>
      <c r="D24" t="s">
        <v>35</v>
      </c>
      <c r="E24" t="s">
        <v>36</v>
      </c>
      <c r="F24" s="1">
        <v>37421</v>
      </c>
      <c r="G24">
        <v>1994</v>
      </c>
      <c r="H24">
        <v>0</v>
      </c>
      <c r="I24">
        <v>0</v>
      </c>
      <c r="J24">
        <v>0</v>
      </c>
    </row>
    <row r="25" spans="1:13" outlineLevel="2" x14ac:dyDescent="0.25">
      <c r="B25" s="6">
        <v>509</v>
      </c>
      <c r="C25" s="4">
        <v>32113100015547</v>
      </c>
      <c r="D25" t="s">
        <v>37</v>
      </c>
      <c r="E25" t="s">
        <v>38</v>
      </c>
      <c r="F25" s="1">
        <v>37379</v>
      </c>
      <c r="G25">
        <v>2002</v>
      </c>
      <c r="H25">
        <v>0</v>
      </c>
      <c r="I25">
        <v>1</v>
      </c>
      <c r="J25">
        <v>1</v>
      </c>
      <c r="K25" s="2">
        <v>41704</v>
      </c>
    </row>
    <row r="26" spans="1:13" outlineLevel="2" x14ac:dyDescent="0.25">
      <c r="B26" s="6">
        <v>509</v>
      </c>
      <c r="C26" s="4">
        <v>32113100015562</v>
      </c>
      <c r="D26" t="s">
        <v>37</v>
      </c>
      <c r="E26" t="s">
        <v>38</v>
      </c>
      <c r="F26" s="1">
        <v>37379</v>
      </c>
      <c r="G26">
        <v>2002</v>
      </c>
      <c r="H26">
        <v>0</v>
      </c>
      <c r="I26">
        <v>0</v>
      </c>
      <c r="J26">
        <v>0</v>
      </c>
    </row>
    <row r="27" spans="1:13" outlineLevel="2" x14ac:dyDescent="0.25">
      <c r="B27" s="6">
        <v>509</v>
      </c>
      <c r="C27" s="4">
        <v>32113100015554</v>
      </c>
      <c r="D27" t="s">
        <v>37</v>
      </c>
      <c r="E27" t="s">
        <v>38</v>
      </c>
      <c r="F27" s="1">
        <v>37379</v>
      </c>
      <c r="G27">
        <v>2002</v>
      </c>
      <c r="H27">
        <v>0</v>
      </c>
      <c r="I27">
        <v>0</v>
      </c>
      <c r="J27">
        <v>0</v>
      </c>
    </row>
    <row r="28" spans="1:13" outlineLevel="2" x14ac:dyDescent="0.25">
      <c r="B28" s="6">
        <v>509</v>
      </c>
      <c r="C28" s="4">
        <v>32113100015273</v>
      </c>
      <c r="D28" t="s">
        <v>37</v>
      </c>
      <c r="E28" t="s">
        <v>38</v>
      </c>
      <c r="F28" s="1">
        <v>37379</v>
      </c>
      <c r="G28">
        <v>2002</v>
      </c>
      <c r="H28">
        <v>0</v>
      </c>
      <c r="I28">
        <v>0</v>
      </c>
      <c r="J28">
        <v>0</v>
      </c>
    </row>
    <row r="29" spans="1:13" outlineLevel="2" x14ac:dyDescent="0.25">
      <c r="B29" s="6">
        <v>509</v>
      </c>
      <c r="C29" s="4">
        <v>32113100015265</v>
      </c>
      <c r="D29" t="s">
        <v>37</v>
      </c>
      <c r="E29" t="s">
        <v>38</v>
      </c>
      <c r="F29" s="1">
        <v>37379</v>
      </c>
      <c r="G29">
        <v>2002</v>
      </c>
      <c r="H29">
        <v>0</v>
      </c>
      <c r="I29">
        <v>0</v>
      </c>
      <c r="J29">
        <v>0</v>
      </c>
    </row>
    <row r="30" spans="1:13" ht="45" outlineLevel="1" x14ac:dyDescent="0.25">
      <c r="A30" s="14" t="s">
        <v>328</v>
      </c>
      <c r="B30" s="9">
        <f>SUBTOTAL(3,B23:B29)</f>
        <v>7</v>
      </c>
      <c r="C30" s="10"/>
      <c r="D30" s="11"/>
      <c r="E30" s="11"/>
      <c r="F30" s="12"/>
      <c r="G30" s="11"/>
      <c r="H30" s="11"/>
      <c r="I30" s="11"/>
      <c r="J30" s="11"/>
      <c r="K30" s="11"/>
      <c r="L30" s="22" t="s">
        <v>369</v>
      </c>
      <c r="M30" s="19">
        <f>7/189</f>
        <v>3.7037037037037035E-2</v>
      </c>
    </row>
    <row r="31" spans="1:13" outlineLevel="2" x14ac:dyDescent="0.25">
      <c r="B31" s="6">
        <v>510</v>
      </c>
      <c r="C31" s="4">
        <v>32113200183583</v>
      </c>
      <c r="D31" t="s">
        <v>39</v>
      </c>
      <c r="F31" s="1">
        <v>37231</v>
      </c>
      <c r="G31">
        <v>1977</v>
      </c>
      <c r="H31">
        <v>1</v>
      </c>
      <c r="I31">
        <v>2</v>
      </c>
      <c r="J31">
        <v>3</v>
      </c>
      <c r="K31" s="2">
        <v>41877</v>
      </c>
    </row>
    <row r="32" spans="1:13" outlineLevel="1" x14ac:dyDescent="0.25">
      <c r="A32" s="14" t="s">
        <v>329</v>
      </c>
      <c r="B32" s="9">
        <f>SUBTOTAL(3,B31:B31)</f>
        <v>1</v>
      </c>
      <c r="C32" s="10"/>
      <c r="D32" s="11"/>
      <c r="E32" s="11"/>
      <c r="F32" s="12"/>
      <c r="G32" s="11"/>
      <c r="H32" s="11"/>
      <c r="I32" s="11"/>
      <c r="J32" s="11"/>
      <c r="K32" s="13"/>
      <c r="L32" s="22" t="s">
        <v>370</v>
      </c>
      <c r="M32" s="19">
        <v>0.01</v>
      </c>
    </row>
    <row r="33" spans="1:13" outlineLevel="2" x14ac:dyDescent="0.25">
      <c r="B33" s="6">
        <v>512</v>
      </c>
      <c r="C33" s="4">
        <v>32113100048589</v>
      </c>
      <c r="D33" t="s">
        <v>40</v>
      </c>
      <c r="E33" t="s">
        <v>41</v>
      </c>
      <c r="F33" s="1">
        <v>37645</v>
      </c>
      <c r="G33">
        <v>2003</v>
      </c>
      <c r="H33">
        <v>7</v>
      </c>
      <c r="I33">
        <v>2</v>
      </c>
      <c r="J33">
        <v>9</v>
      </c>
      <c r="K33" s="2">
        <v>42045</v>
      </c>
    </row>
    <row r="34" spans="1:13" outlineLevel="2" x14ac:dyDescent="0.25">
      <c r="B34" s="6">
        <v>512</v>
      </c>
      <c r="C34" s="4">
        <v>32113100089047</v>
      </c>
      <c r="D34" t="s">
        <v>42</v>
      </c>
      <c r="E34" t="s">
        <v>43</v>
      </c>
      <c r="F34" s="1">
        <v>38331</v>
      </c>
      <c r="G34">
        <v>2003</v>
      </c>
      <c r="H34">
        <v>12</v>
      </c>
      <c r="I34">
        <v>8</v>
      </c>
      <c r="J34">
        <v>20</v>
      </c>
      <c r="K34" s="2">
        <v>41215</v>
      </c>
    </row>
    <row r="35" spans="1:13" outlineLevel="1" x14ac:dyDescent="0.25">
      <c r="A35" s="14" t="s">
        <v>330</v>
      </c>
      <c r="B35" s="9">
        <f>SUBTOTAL(3,B33:B34)</f>
        <v>2</v>
      </c>
      <c r="C35" s="10"/>
      <c r="D35" s="11"/>
      <c r="E35" s="11"/>
      <c r="F35" s="12"/>
      <c r="G35" s="11"/>
      <c r="H35" s="11"/>
      <c r="I35" s="11"/>
      <c r="J35" s="11"/>
      <c r="K35" s="13"/>
      <c r="L35" s="22" t="s">
        <v>371</v>
      </c>
      <c r="M35" s="19">
        <v>0.01</v>
      </c>
    </row>
    <row r="36" spans="1:13" outlineLevel="2" x14ac:dyDescent="0.25">
      <c r="B36" s="6">
        <v>513</v>
      </c>
      <c r="C36" s="4">
        <v>32113100089146</v>
      </c>
      <c r="D36" t="s">
        <v>44</v>
      </c>
      <c r="E36" t="s">
        <v>45</v>
      </c>
      <c r="F36" s="1">
        <v>38331</v>
      </c>
      <c r="G36">
        <v>2004</v>
      </c>
      <c r="H36">
        <v>12</v>
      </c>
      <c r="I36">
        <v>2</v>
      </c>
      <c r="J36">
        <v>14</v>
      </c>
      <c r="K36" s="2">
        <v>41215</v>
      </c>
    </row>
    <row r="37" spans="1:13" outlineLevel="2" x14ac:dyDescent="0.25">
      <c r="B37" s="6">
        <v>513</v>
      </c>
      <c r="C37" s="4">
        <v>32113100096448</v>
      </c>
      <c r="D37" t="s">
        <v>46</v>
      </c>
      <c r="E37" t="s">
        <v>47</v>
      </c>
      <c r="F37" s="1">
        <v>38440</v>
      </c>
      <c r="G37">
        <v>1995</v>
      </c>
      <c r="H37">
        <v>0</v>
      </c>
      <c r="I37">
        <v>0</v>
      </c>
      <c r="J37">
        <v>0</v>
      </c>
    </row>
    <row r="38" spans="1:13" outlineLevel="2" x14ac:dyDescent="0.25">
      <c r="B38" s="6">
        <v>513</v>
      </c>
      <c r="C38" s="4">
        <v>32113100089104</v>
      </c>
      <c r="D38" t="s">
        <v>48</v>
      </c>
      <c r="E38" t="s">
        <v>49</v>
      </c>
      <c r="F38" s="1">
        <v>38331</v>
      </c>
      <c r="G38">
        <v>2004</v>
      </c>
      <c r="H38">
        <v>13</v>
      </c>
      <c r="I38">
        <v>3</v>
      </c>
      <c r="J38">
        <v>16</v>
      </c>
      <c r="K38" s="2">
        <v>40960</v>
      </c>
    </row>
    <row r="39" spans="1:13" outlineLevel="2" x14ac:dyDescent="0.25">
      <c r="B39" s="6">
        <v>513</v>
      </c>
      <c r="C39" s="4">
        <v>32113100048605</v>
      </c>
      <c r="D39" t="s">
        <v>50</v>
      </c>
      <c r="E39" t="s">
        <v>51</v>
      </c>
      <c r="F39" s="1">
        <v>37645</v>
      </c>
      <c r="G39">
        <v>2003</v>
      </c>
      <c r="H39">
        <v>5</v>
      </c>
      <c r="I39">
        <v>2</v>
      </c>
      <c r="J39">
        <v>7</v>
      </c>
      <c r="K39" s="2">
        <v>41620</v>
      </c>
    </row>
    <row r="40" spans="1:13" outlineLevel="1" x14ac:dyDescent="0.25">
      <c r="A40" s="14" t="s">
        <v>331</v>
      </c>
      <c r="B40" s="9">
        <f>SUBTOTAL(3,B36:B39)</f>
        <v>4</v>
      </c>
      <c r="C40" s="10"/>
      <c r="D40" s="11"/>
      <c r="E40" s="11"/>
      <c r="F40" s="12"/>
      <c r="G40" s="11"/>
      <c r="H40" s="11"/>
      <c r="I40" s="11"/>
      <c r="J40" s="11"/>
      <c r="K40" s="13"/>
      <c r="L40" s="22" t="s">
        <v>372</v>
      </c>
      <c r="M40" s="19">
        <f>4/189</f>
        <v>2.1164021164021163E-2</v>
      </c>
    </row>
    <row r="41" spans="1:13" outlineLevel="2" x14ac:dyDescent="0.25">
      <c r="B41" s="6">
        <v>515</v>
      </c>
      <c r="C41" s="4">
        <v>32113100089070</v>
      </c>
      <c r="D41" t="s">
        <v>52</v>
      </c>
      <c r="E41" t="s">
        <v>53</v>
      </c>
      <c r="F41" s="1">
        <v>38331</v>
      </c>
      <c r="G41">
        <v>2003</v>
      </c>
      <c r="H41">
        <v>5</v>
      </c>
      <c r="I41">
        <v>0</v>
      </c>
      <c r="J41">
        <v>5</v>
      </c>
    </row>
    <row r="42" spans="1:13" outlineLevel="1" x14ac:dyDescent="0.25">
      <c r="A42" s="14" t="s">
        <v>332</v>
      </c>
      <c r="B42" s="9">
        <f>SUBTOTAL(3,B41:B41)</f>
        <v>1</v>
      </c>
      <c r="C42" s="10"/>
      <c r="D42" s="11"/>
      <c r="E42" s="11"/>
      <c r="F42" s="12"/>
      <c r="G42" s="11"/>
      <c r="H42" s="11"/>
      <c r="I42" s="11"/>
      <c r="J42" s="11"/>
      <c r="K42" s="11"/>
      <c r="L42" s="22" t="s">
        <v>373</v>
      </c>
      <c r="M42" s="19">
        <v>0.01</v>
      </c>
    </row>
    <row r="43" spans="1:13" outlineLevel="2" x14ac:dyDescent="0.25">
      <c r="B43" s="6">
        <v>516</v>
      </c>
      <c r="C43" s="4">
        <v>32113100089088</v>
      </c>
      <c r="D43" t="s">
        <v>54</v>
      </c>
      <c r="E43" t="s">
        <v>45</v>
      </c>
      <c r="F43" s="1">
        <v>38331</v>
      </c>
      <c r="G43">
        <v>2003</v>
      </c>
      <c r="H43">
        <v>7</v>
      </c>
      <c r="I43">
        <v>7</v>
      </c>
      <c r="J43">
        <v>14</v>
      </c>
      <c r="K43" s="2">
        <v>41395</v>
      </c>
    </row>
    <row r="44" spans="1:13" outlineLevel="2" x14ac:dyDescent="0.25">
      <c r="B44" s="6">
        <v>516</v>
      </c>
      <c r="C44" s="4">
        <v>52113300281019</v>
      </c>
      <c r="D44" t="s">
        <v>55</v>
      </c>
      <c r="E44" t="s">
        <v>45</v>
      </c>
      <c r="F44" s="1">
        <v>41180.586516203701</v>
      </c>
      <c r="G44">
        <v>2012</v>
      </c>
      <c r="H44">
        <v>0</v>
      </c>
      <c r="I44">
        <v>4</v>
      </c>
      <c r="J44">
        <v>4</v>
      </c>
      <c r="K44" s="2">
        <v>42181</v>
      </c>
    </row>
    <row r="45" spans="1:13" outlineLevel="2" x14ac:dyDescent="0.25">
      <c r="B45" s="6">
        <v>516</v>
      </c>
      <c r="C45" s="4">
        <v>52113300281001</v>
      </c>
      <c r="D45" t="s">
        <v>56</v>
      </c>
      <c r="E45" t="s">
        <v>57</v>
      </c>
      <c r="F45" s="1">
        <v>41163.609270833331</v>
      </c>
      <c r="G45">
        <v>2005</v>
      </c>
      <c r="H45">
        <v>0</v>
      </c>
      <c r="I45">
        <v>11</v>
      </c>
      <c r="J45">
        <v>11</v>
      </c>
      <c r="K45" s="2">
        <v>42181</v>
      </c>
    </row>
    <row r="46" spans="1:13" outlineLevel="1" x14ac:dyDescent="0.25">
      <c r="A46" s="14" t="s">
        <v>333</v>
      </c>
      <c r="B46" s="9">
        <f>SUBTOTAL(3,B43:B45)</f>
        <v>3</v>
      </c>
      <c r="C46" s="10"/>
      <c r="D46" s="11"/>
      <c r="E46" s="11"/>
      <c r="F46" s="12"/>
      <c r="G46" s="11"/>
      <c r="H46" s="11"/>
      <c r="I46" s="11"/>
      <c r="J46" s="11"/>
      <c r="K46" s="13"/>
      <c r="L46" s="22" t="s">
        <v>374</v>
      </c>
      <c r="M46" s="19">
        <f>3/189</f>
        <v>1.5873015873015872E-2</v>
      </c>
    </row>
    <row r="47" spans="1:13" outlineLevel="2" x14ac:dyDescent="0.25">
      <c r="B47" s="6">
        <v>520</v>
      </c>
      <c r="C47" s="4">
        <v>32113200029737</v>
      </c>
      <c r="D47" t="s">
        <v>58</v>
      </c>
      <c r="E47" t="s">
        <v>59</v>
      </c>
      <c r="F47" s="1">
        <v>37231</v>
      </c>
      <c r="G47">
        <v>1991</v>
      </c>
      <c r="H47">
        <v>4</v>
      </c>
      <c r="I47">
        <v>3</v>
      </c>
      <c r="J47">
        <v>7</v>
      </c>
      <c r="K47" s="2">
        <v>41968</v>
      </c>
    </row>
    <row r="48" spans="1:13" outlineLevel="2" x14ac:dyDescent="0.25">
      <c r="B48" s="6">
        <v>520</v>
      </c>
      <c r="C48" s="4">
        <v>32113100029894</v>
      </c>
      <c r="D48" t="s">
        <v>60</v>
      </c>
      <c r="F48" s="1">
        <v>37421</v>
      </c>
      <c r="G48">
        <v>2001</v>
      </c>
      <c r="H48">
        <v>0</v>
      </c>
      <c r="I48">
        <v>0</v>
      </c>
      <c r="J48">
        <v>0</v>
      </c>
    </row>
    <row r="49" spans="1:13" outlineLevel="2" x14ac:dyDescent="0.25">
      <c r="B49" s="6">
        <v>520</v>
      </c>
      <c r="C49" s="4">
        <v>52113300286513</v>
      </c>
      <c r="D49" t="s">
        <v>61</v>
      </c>
      <c r="E49" t="s">
        <v>62</v>
      </c>
      <c r="F49" s="1">
        <v>41240.746331018519</v>
      </c>
      <c r="G49">
        <v>2012</v>
      </c>
      <c r="H49">
        <v>0</v>
      </c>
      <c r="I49">
        <v>2</v>
      </c>
      <c r="J49">
        <v>2</v>
      </c>
      <c r="K49" s="2">
        <v>41480</v>
      </c>
    </row>
    <row r="50" spans="1:13" outlineLevel="2" x14ac:dyDescent="0.25">
      <c r="B50" s="6">
        <v>520</v>
      </c>
      <c r="C50" s="4">
        <v>52113300295480</v>
      </c>
      <c r="D50" t="s">
        <v>63</v>
      </c>
      <c r="E50" t="s">
        <v>64</v>
      </c>
      <c r="F50" s="1">
        <v>41379.824814814812</v>
      </c>
      <c r="G50">
        <v>2013</v>
      </c>
      <c r="H50">
        <v>0</v>
      </c>
      <c r="I50">
        <v>4</v>
      </c>
      <c r="J50">
        <v>4</v>
      </c>
      <c r="K50" s="2">
        <v>41857</v>
      </c>
    </row>
    <row r="51" spans="1:13" outlineLevel="2" x14ac:dyDescent="0.25">
      <c r="B51" s="6">
        <v>520</v>
      </c>
      <c r="C51" s="4">
        <v>32113200121625</v>
      </c>
      <c r="D51" t="s">
        <v>65</v>
      </c>
      <c r="E51" t="s">
        <v>66</v>
      </c>
      <c r="F51" s="1">
        <v>37231</v>
      </c>
      <c r="G51">
        <v>1990</v>
      </c>
      <c r="H51">
        <v>6</v>
      </c>
      <c r="I51">
        <v>1</v>
      </c>
      <c r="J51">
        <v>7</v>
      </c>
      <c r="K51" s="2">
        <v>41239</v>
      </c>
    </row>
    <row r="52" spans="1:13" outlineLevel="2" x14ac:dyDescent="0.25">
      <c r="B52" s="6">
        <v>520</v>
      </c>
      <c r="C52" s="4">
        <v>32113200077678</v>
      </c>
      <c r="D52" t="s">
        <v>67</v>
      </c>
      <c r="E52" t="s">
        <v>68</v>
      </c>
      <c r="F52" s="1">
        <v>37231</v>
      </c>
      <c r="G52">
        <v>1998</v>
      </c>
      <c r="H52">
        <v>4</v>
      </c>
      <c r="I52">
        <v>1</v>
      </c>
      <c r="J52">
        <v>5</v>
      </c>
      <c r="K52" s="2">
        <v>41130</v>
      </c>
    </row>
    <row r="53" spans="1:13" outlineLevel="2" x14ac:dyDescent="0.25">
      <c r="B53" s="6">
        <v>520</v>
      </c>
      <c r="C53" s="4">
        <v>32113100065732</v>
      </c>
      <c r="D53" t="s">
        <v>69</v>
      </c>
      <c r="E53" t="s">
        <v>70</v>
      </c>
      <c r="F53" s="1">
        <v>37929</v>
      </c>
      <c r="G53">
        <v>2002</v>
      </c>
      <c r="H53">
        <v>8</v>
      </c>
      <c r="I53">
        <v>1</v>
      </c>
      <c r="J53">
        <v>9</v>
      </c>
      <c r="K53" s="2">
        <v>41338</v>
      </c>
    </row>
    <row r="54" spans="1:13" outlineLevel="2" x14ac:dyDescent="0.25">
      <c r="B54" s="6">
        <v>520</v>
      </c>
      <c r="C54" s="4">
        <v>32113100100224</v>
      </c>
      <c r="D54" t="s">
        <v>71</v>
      </c>
      <c r="F54" s="1">
        <v>38462</v>
      </c>
      <c r="G54">
        <v>2004</v>
      </c>
      <c r="H54">
        <v>0</v>
      </c>
      <c r="I54">
        <v>0</v>
      </c>
      <c r="J54">
        <v>0</v>
      </c>
    </row>
    <row r="55" spans="1:13" ht="30" outlineLevel="1" x14ac:dyDescent="0.25">
      <c r="A55" s="14" t="s">
        <v>334</v>
      </c>
      <c r="B55" s="9">
        <f>SUBTOTAL(3,B47:B54)</f>
        <v>8</v>
      </c>
      <c r="C55" s="10"/>
      <c r="D55" s="11"/>
      <c r="E55" s="11"/>
      <c r="F55" s="12"/>
      <c r="G55" s="11"/>
      <c r="H55" s="11"/>
      <c r="I55" s="11"/>
      <c r="J55" s="11"/>
      <c r="K55" s="11"/>
      <c r="L55" s="22" t="s">
        <v>375</v>
      </c>
      <c r="M55" s="19">
        <f>8/189</f>
        <v>4.2328042328042326E-2</v>
      </c>
    </row>
    <row r="56" spans="1:13" outlineLevel="2" x14ac:dyDescent="0.25">
      <c r="B56" s="6">
        <v>523</v>
      </c>
      <c r="C56" s="4">
        <v>32113200108424</v>
      </c>
      <c r="D56" t="s">
        <v>82</v>
      </c>
      <c r="F56" s="1">
        <v>37231</v>
      </c>
      <c r="G56">
        <v>1985</v>
      </c>
      <c r="H56">
        <v>0</v>
      </c>
      <c r="I56">
        <v>0</v>
      </c>
      <c r="J56">
        <v>0</v>
      </c>
    </row>
    <row r="57" spans="1:13" outlineLevel="2" x14ac:dyDescent="0.25">
      <c r="B57" s="6">
        <v>523</v>
      </c>
      <c r="C57" s="4">
        <v>52113300292362</v>
      </c>
      <c r="D57" t="s">
        <v>67</v>
      </c>
      <c r="F57" s="1">
        <v>41326.822743055556</v>
      </c>
      <c r="G57">
        <v>2012</v>
      </c>
      <c r="H57">
        <v>0</v>
      </c>
      <c r="I57">
        <v>6</v>
      </c>
      <c r="J57">
        <v>6</v>
      </c>
      <c r="K57" s="2">
        <v>42226</v>
      </c>
    </row>
    <row r="58" spans="1:13" outlineLevel="2" x14ac:dyDescent="0.25">
      <c r="B58" s="6">
        <v>523</v>
      </c>
      <c r="C58" s="4">
        <v>32113200097973</v>
      </c>
      <c r="D58" t="s">
        <v>72</v>
      </c>
      <c r="E58" t="s">
        <v>73</v>
      </c>
      <c r="F58" s="1">
        <v>37231</v>
      </c>
      <c r="G58">
        <v>1980</v>
      </c>
      <c r="H58">
        <v>4</v>
      </c>
      <c r="I58">
        <v>0</v>
      </c>
      <c r="J58">
        <v>4</v>
      </c>
    </row>
    <row r="59" spans="1:13" outlineLevel="2" x14ac:dyDescent="0.25">
      <c r="B59" s="6">
        <v>523</v>
      </c>
      <c r="C59" s="4">
        <v>32113200111576</v>
      </c>
      <c r="D59" t="s">
        <v>74</v>
      </c>
      <c r="E59" t="s">
        <v>75</v>
      </c>
      <c r="F59" s="1">
        <v>37231</v>
      </c>
      <c r="G59">
        <v>1988</v>
      </c>
      <c r="H59">
        <v>0</v>
      </c>
      <c r="I59">
        <v>0</v>
      </c>
      <c r="J59">
        <v>0</v>
      </c>
    </row>
    <row r="60" spans="1:13" outlineLevel="2" x14ac:dyDescent="0.25">
      <c r="B60" s="6">
        <v>523</v>
      </c>
      <c r="C60" s="4">
        <v>32113100048050</v>
      </c>
      <c r="D60" t="s">
        <v>76</v>
      </c>
      <c r="E60" t="s">
        <v>77</v>
      </c>
      <c r="F60" s="1">
        <v>37610</v>
      </c>
      <c r="G60">
        <v>1988</v>
      </c>
      <c r="H60">
        <v>6</v>
      </c>
      <c r="I60">
        <v>10</v>
      </c>
      <c r="J60">
        <v>16</v>
      </c>
      <c r="K60" s="2">
        <v>42175</v>
      </c>
    </row>
    <row r="61" spans="1:13" outlineLevel="2" x14ac:dyDescent="0.25">
      <c r="B61" s="6">
        <v>523</v>
      </c>
      <c r="C61" s="4">
        <v>52113100211125</v>
      </c>
      <c r="D61" t="s">
        <v>78</v>
      </c>
      <c r="E61" t="s">
        <v>79</v>
      </c>
      <c r="F61" s="1">
        <v>40197</v>
      </c>
      <c r="G61">
        <v>2009</v>
      </c>
      <c r="H61">
        <v>3</v>
      </c>
      <c r="I61">
        <v>2</v>
      </c>
      <c r="J61">
        <v>5</v>
      </c>
      <c r="K61" s="2">
        <v>40641</v>
      </c>
    </row>
    <row r="62" spans="1:13" outlineLevel="2" x14ac:dyDescent="0.25">
      <c r="B62" s="6">
        <v>523</v>
      </c>
      <c r="C62" s="4">
        <v>52113300341383</v>
      </c>
      <c r="D62" t="s">
        <v>80</v>
      </c>
      <c r="E62" t="s">
        <v>81</v>
      </c>
      <c r="F62" s="1">
        <v>41884.747465277775</v>
      </c>
      <c r="G62">
        <v>2014</v>
      </c>
      <c r="H62">
        <v>0</v>
      </c>
      <c r="I62">
        <v>4</v>
      </c>
      <c r="J62">
        <v>4</v>
      </c>
      <c r="K62" s="2">
        <v>42038</v>
      </c>
    </row>
    <row r="63" spans="1:13" outlineLevel="2" x14ac:dyDescent="0.25">
      <c r="B63" s="6">
        <v>523</v>
      </c>
      <c r="C63" s="4">
        <v>32113200142597</v>
      </c>
      <c r="D63" t="s">
        <v>83</v>
      </c>
      <c r="E63" t="s">
        <v>84</v>
      </c>
      <c r="F63" s="1">
        <v>37231</v>
      </c>
      <c r="G63">
        <v>1987</v>
      </c>
      <c r="H63">
        <v>0</v>
      </c>
      <c r="I63">
        <v>0</v>
      </c>
      <c r="J63">
        <v>0</v>
      </c>
    </row>
    <row r="64" spans="1:13" outlineLevel="2" x14ac:dyDescent="0.25">
      <c r="B64" s="6">
        <v>523</v>
      </c>
      <c r="C64" s="4">
        <v>52113100269420</v>
      </c>
      <c r="D64" t="s">
        <v>85</v>
      </c>
      <c r="E64" t="s">
        <v>86</v>
      </c>
      <c r="F64" s="1">
        <v>40974.791643518518</v>
      </c>
      <c r="G64">
        <v>2012</v>
      </c>
      <c r="H64">
        <v>0</v>
      </c>
      <c r="I64">
        <v>4</v>
      </c>
      <c r="J64">
        <v>4</v>
      </c>
      <c r="K64" s="2">
        <v>41469</v>
      </c>
    </row>
    <row r="65" spans="1:13" ht="45" outlineLevel="1" x14ac:dyDescent="0.25">
      <c r="A65" s="14" t="s">
        <v>335</v>
      </c>
      <c r="B65" s="9">
        <f>SUBTOTAL(3,B56:B64)</f>
        <v>9</v>
      </c>
      <c r="C65" s="10"/>
      <c r="D65" s="11"/>
      <c r="E65" s="11"/>
      <c r="F65" s="12"/>
      <c r="G65" s="11"/>
      <c r="H65" s="11"/>
      <c r="I65" s="11"/>
      <c r="J65" s="11"/>
      <c r="K65" s="13"/>
      <c r="L65" s="22" t="s">
        <v>376</v>
      </c>
      <c r="M65" s="19">
        <f>9/189</f>
        <v>4.7619047619047616E-2</v>
      </c>
    </row>
    <row r="66" spans="1:13" outlineLevel="2" x14ac:dyDescent="0.25">
      <c r="B66" s="6">
        <v>530</v>
      </c>
      <c r="C66" s="4">
        <v>32113200078437</v>
      </c>
      <c r="D66" t="s">
        <v>87</v>
      </c>
      <c r="F66" s="1">
        <v>37231</v>
      </c>
      <c r="G66">
        <v>2000</v>
      </c>
      <c r="H66">
        <v>1</v>
      </c>
      <c r="I66">
        <v>0</v>
      </c>
      <c r="J66">
        <v>1</v>
      </c>
    </row>
    <row r="67" spans="1:13" outlineLevel="2" x14ac:dyDescent="0.25">
      <c r="B67" s="6">
        <v>530</v>
      </c>
      <c r="C67" s="4">
        <v>32113200112020</v>
      </c>
      <c r="D67" t="s">
        <v>88</v>
      </c>
      <c r="E67" t="s">
        <v>89</v>
      </c>
      <c r="F67" s="1">
        <v>37231</v>
      </c>
      <c r="G67">
        <v>1990</v>
      </c>
      <c r="H67">
        <v>5</v>
      </c>
      <c r="I67">
        <v>2</v>
      </c>
      <c r="J67">
        <v>7</v>
      </c>
      <c r="K67" s="2">
        <v>41647</v>
      </c>
    </row>
    <row r="68" spans="1:13" outlineLevel="2" x14ac:dyDescent="0.25">
      <c r="B68" s="6">
        <v>530</v>
      </c>
      <c r="C68" s="4">
        <v>32113200200767</v>
      </c>
      <c r="D68" t="s">
        <v>90</v>
      </c>
      <c r="E68" t="s">
        <v>91</v>
      </c>
      <c r="F68" s="1">
        <v>37231</v>
      </c>
      <c r="G68">
        <v>1950</v>
      </c>
      <c r="H68">
        <v>3</v>
      </c>
      <c r="I68">
        <v>3</v>
      </c>
      <c r="J68">
        <v>6</v>
      </c>
      <c r="K68" s="2">
        <v>41877</v>
      </c>
    </row>
    <row r="69" spans="1:13" outlineLevel="2" x14ac:dyDescent="0.25">
      <c r="B69" s="6">
        <v>530</v>
      </c>
      <c r="C69" s="4">
        <v>32113100000077</v>
      </c>
      <c r="D69" t="s">
        <v>92</v>
      </c>
      <c r="E69" t="s">
        <v>77</v>
      </c>
      <c r="F69" s="1">
        <v>37312</v>
      </c>
      <c r="G69">
        <v>2001</v>
      </c>
      <c r="H69">
        <v>12</v>
      </c>
      <c r="I69">
        <v>1</v>
      </c>
      <c r="J69">
        <v>13</v>
      </c>
      <c r="K69" s="2">
        <v>41884</v>
      </c>
    </row>
    <row r="70" spans="1:13" outlineLevel="1" x14ac:dyDescent="0.25">
      <c r="A70" s="14" t="s">
        <v>336</v>
      </c>
      <c r="B70" s="9">
        <f>SUBTOTAL(3,B66:B69)</f>
        <v>4</v>
      </c>
      <c r="C70" s="10"/>
      <c r="D70" s="11"/>
      <c r="E70" s="11"/>
      <c r="F70" s="12"/>
      <c r="G70" s="11"/>
      <c r="H70" s="11"/>
      <c r="I70" s="11"/>
      <c r="J70" s="11"/>
      <c r="K70" s="13"/>
      <c r="L70" s="22" t="s">
        <v>377</v>
      </c>
      <c r="M70" s="19">
        <f>4/189</f>
        <v>2.1164021164021163E-2</v>
      </c>
    </row>
    <row r="71" spans="1:13" outlineLevel="2" x14ac:dyDescent="0.25">
      <c r="B71" s="6">
        <v>539</v>
      </c>
      <c r="C71" s="4">
        <v>32113100023905</v>
      </c>
      <c r="D71" t="s">
        <v>93</v>
      </c>
      <c r="E71" t="s">
        <v>59</v>
      </c>
      <c r="F71" s="1">
        <v>37393</v>
      </c>
      <c r="G71">
        <v>1966</v>
      </c>
      <c r="H71">
        <v>3</v>
      </c>
      <c r="I71">
        <v>4</v>
      </c>
      <c r="J71">
        <v>7</v>
      </c>
      <c r="K71" s="2">
        <v>41927</v>
      </c>
    </row>
    <row r="72" spans="1:13" outlineLevel="1" x14ac:dyDescent="0.25">
      <c r="A72" s="14" t="s">
        <v>337</v>
      </c>
      <c r="B72" s="9">
        <f>SUBTOTAL(3,B71:B71)</f>
        <v>1</v>
      </c>
      <c r="C72" s="10"/>
      <c r="D72" s="11"/>
      <c r="E72" s="11"/>
      <c r="F72" s="12"/>
      <c r="G72" s="11"/>
      <c r="H72" s="11"/>
      <c r="I72" s="11"/>
      <c r="J72" s="11"/>
      <c r="K72" s="13"/>
      <c r="L72" s="22" t="s">
        <v>378</v>
      </c>
      <c r="M72" s="19">
        <v>0.01</v>
      </c>
    </row>
    <row r="73" spans="1:13" outlineLevel="2" x14ac:dyDescent="0.25">
      <c r="B73" s="6">
        <v>540</v>
      </c>
      <c r="C73" s="4">
        <v>32113100025322</v>
      </c>
      <c r="D73" t="s">
        <v>94</v>
      </c>
      <c r="E73" t="s">
        <v>95</v>
      </c>
      <c r="F73" s="1">
        <v>37399</v>
      </c>
      <c r="G73">
        <v>1985</v>
      </c>
      <c r="H73">
        <v>15</v>
      </c>
      <c r="I73">
        <v>4</v>
      </c>
      <c r="J73">
        <v>19</v>
      </c>
      <c r="K73" s="2">
        <v>41531</v>
      </c>
    </row>
    <row r="74" spans="1:13" outlineLevel="2" x14ac:dyDescent="0.25">
      <c r="B74" s="6">
        <v>540</v>
      </c>
      <c r="C74" s="4">
        <v>32113100089062</v>
      </c>
      <c r="D74" t="s">
        <v>96</v>
      </c>
      <c r="E74" t="s">
        <v>97</v>
      </c>
      <c r="F74" s="1">
        <v>38331</v>
      </c>
      <c r="G74">
        <v>2003</v>
      </c>
      <c r="H74">
        <v>12</v>
      </c>
      <c r="I74">
        <v>8</v>
      </c>
      <c r="J74">
        <v>20</v>
      </c>
      <c r="K74" s="2">
        <v>42181</v>
      </c>
    </row>
    <row r="75" spans="1:13" outlineLevel="2" x14ac:dyDescent="0.25">
      <c r="B75" s="6">
        <v>540</v>
      </c>
      <c r="C75" s="4">
        <v>52113300323076</v>
      </c>
      <c r="D75" t="s">
        <v>98</v>
      </c>
      <c r="F75" s="1">
        <v>41726.689375000002</v>
      </c>
      <c r="G75">
        <v>2013</v>
      </c>
      <c r="H75">
        <v>0</v>
      </c>
      <c r="I75">
        <v>2</v>
      </c>
      <c r="J75">
        <v>2</v>
      </c>
      <c r="K75" s="2">
        <v>41870</v>
      </c>
    </row>
    <row r="76" spans="1:13" ht="30" outlineLevel="1" x14ac:dyDescent="0.25">
      <c r="A76" s="14" t="s">
        <v>338</v>
      </c>
      <c r="B76" s="9">
        <f>SUBTOTAL(3,B73:B75)</f>
        <v>3</v>
      </c>
      <c r="C76" s="10"/>
      <c r="D76" s="11"/>
      <c r="E76" s="11"/>
      <c r="F76" s="12"/>
      <c r="G76" s="11"/>
      <c r="H76" s="11"/>
      <c r="I76" s="11"/>
      <c r="J76" s="11"/>
      <c r="K76" s="13"/>
      <c r="L76" s="22" t="s">
        <v>379</v>
      </c>
      <c r="M76" s="19">
        <f>3/189</f>
        <v>1.5873015873015872E-2</v>
      </c>
    </row>
    <row r="77" spans="1:13" outlineLevel="2" x14ac:dyDescent="0.25">
      <c r="B77" s="6">
        <v>549</v>
      </c>
      <c r="C77" s="4">
        <v>32113100065955</v>
      </c>
      <c r="D77" t="s">
        <v>99</v>
      </c>
      <c r="E77" t="s">
        <v>100</v>
      </c>
      <c r="F77" s="1">
        <v>37930</v>
      </c>
      <c r="G77">
        <v>2002</v>
      </c>
      <c r="H77">
        <v>8</v>
      </c>
      <c r="I77">
        <v>2</v>
      </c>
      <c r="J77">
        <v>10</v>
      </c>
      <c r="K77" s="2">
        <v>41332</v>
      </c>
    </row>
    <row r="78" spans="1:13" outlineLevel="2" x14ac:dyDescent="0.25">
      <c r="B78" s="6">
        <v>549</v>
      </c>
      <c r="C78" s="4">
        <v>52113100264173</v>
      </c>
      <c r="D78" t="s">
        <v>101</v>
      </c>
      <c r="E78" t="s">
        <v>102</v>
      </c>
      <c r="F78" s="1">
        <v>40883.739085648151</v>
      </c>
      <c r="G78">
        <v>2011</v>
      </c>
      <c r="H78">
        <v>0</v>
      </c>
      <c r="I78">
        <v>6</v>
      </c>
      <c r="J78">
        <v>6</v>
      </c>
      <c r="K78" s="2">
        <v>41302</v>
      </c>
    </row>
    <row r="79" spans="1:13" outlineLevel="1" x14ac:dyDescent="0.25">
      <c r="A79" s="14" t="s">
        <v>339</v>
      </c>
      <c r="B79" s="9">
        <f>SUBTOTAL(3,B77:B78)</f>
        <v>2</v>
      </c>
      <c r="C79" s="10"/>
      <c r="D79" s="11"/>
      <c r="E79" s="11"/>
      <c r="F79" s="12"/>
      <c r="G79" s="11"/>
      <c r="H79" s="11"/>
      <c r="I79" s="11"/>
      <c r="J79" s="11"/>
      <c r="K79" s="13"/>
      <c r="L79" s="22" t="s">
        <v>380</v>
      </c>
      <c r="M79" s="19">
        <v>0.01</v>
      </c>
    </row>
    <row r="80" spans="1:13" outlineLevel="2" x14ac:dyDescent="0.25">
      <c r="B80" s="6">
        <v>550</v>
      </c>
      <c r="C80" s="4">
        <v>32113100065799</v>
      </c>
      <c r="D80" t="s">
        <v>103</v>
      </c>
      <c r="F80" s="1">
        <v>37929</v>
      </c>
      <c r="G80">
        <v>2003</v>
      </c>
      <c r="H80">
        <v>8</v>
      </c>
      <c r="I80">
        <v>5</v>
      </c>
      <c r="J80">
        <v>13</v>
      </c>
      <c r="K80" s="2">
        <v>41883</v>
      </c>
    </row>
    <row r="81" spans="1:13" outlineLevel="2" x14ac:dyDescent="0.25">
      <c r="B81" s="6">
        <v>550</v>
      </c>
      <c r="C81" s="4">
        <v>32113200174293</v>
      </c>
      <c r="D81" t="s">
        <v>104</v>
      </c>
      <c r="E81" t="s">
        <v>105</v>
      </c>
      <c r="F81" s="1">
        <v>37231</v>
      </c>
      <c r="G81">
        <v>2000</v>
      </c>
      <c r="H81">
        <v>2</v>
      </c>
      <c r="I81">
        <v>0</v>
      </c>
      <c r="J81">
        <v>2</v>
      </c>
    </row>
    <row r="82" spans="1:13" outlineLevel="2" x14ac:dyDescent="0.25">
      <c r="B82" s="6">
        <v>550</v>
      </c>
      <c r="C82" s="4">
        <v>52113100195419</v>
      </c>
      <c r="D82" t="s">
        <v>106</v>
      </c>
      <c r="E82" t="s">
        <v>97</v>
      </c>
      <c r="F82" s="1">
        <v>39982</v>
      </c>
      <c r="G82">
        <v>2004</v>
      </c>
      <c r="H82">
        <v>2</v>
      </c>
      <c r="I82">
        <v>9</v>
      </c>
      <c r="J82">
        <v>11</v>
      </c>
      <c r="K82" s="2">
        <v>42163</v>
      </c>
    </row>
    <row r="83" spans="1:13" outlineLevel="1" x14ac:dyDescent="0.25">
      <c r="A83" s="14" t="s">
        <v>340</v>
      </c>
      <c r="B83" s="9">
        <f>SUBTOTAL(3,B80:B82)</f>
        <v>3</v>
      </c>
      <c r="C83" s="10"/>
      <c r="D83" s="11"/>
      <c r="E83" s="11"/>
      <c r="F83" s="12"/>
      <c r="G83" s="11"/>
      <c r="H83" s="11"/>
      <c r="I83" s="11"/>
      <c r="J83" s="11"/>
      <c r="K83" s="13"/>
      <c r="L83" s="22" t="s">
        <v>381</v>
      </c>
      <c r="M83" s="19">
        <f>3/189</f>
        <v>1.5873015873015872E-2</v>
      </c>
    </row>
    <row r="84" spans="1:13" outlineLevel="2" x14ac:dyDescent="0.25">
      <c r="B84" s="6">
        <v>551</v>
      </c>
      <c r="C84" s="4">
        <v>32113200083825</v>
      </c>
      <c r="D84" t="s">
        <v>107</v>
      </c>
      <c r="E84" t="s">
        <v>108</v>
      </c>
      <c r="F84" s="1">
        <v>37231</v>
      </c>
      <c r="G84">
        <v>1983</v>
      </c>
      <c r="H84">
        <v>8</v>
      </c>
      <c r="I84">
        <v>0</v>
      </c>
      <c r="J84">
        <v>8</v>
      </c>
    </row>
    <row r="85" spans="1:13" outlineLevel="2" x14ac:dyDescent="0.25">
      <c r="B85" s="6">
        <v>551</v>
      </c>
      <c r="C85" s="4">
        <v>32113100059594</v>
      </c>
      <c r="D85" t="s">
        <v>109</v>
      </c>
      <c r="E85" t="s">
        <v>110</v>
      </c>
      <c r="F85" s="1">
        <v>37833</v>
      </c>
      <c r="G85">
        <v>2001</v>
      </c>
      <c r="H85">
        <v>2</v>
      </c>
      <c r="I85">
        <v>0</v>
      </c>
      <c r="J85">
        <v>2</v>
      </c>
    </row>
    <row r="86" spans="1:13" outlineLevel="2" x14ac:dyDescent="0.25">
      <c r="B86" s="6">
        <v>551</v>
      </c>
      <c r="C86" s="4">
        <v>52113300286034</v>
      </c>
      <c r="D86" t="s">
        <v>111</v>
      </c>
      <c r="E86" t="s">
        <v>112</v>
      </c>
      <c r="F86" s="1">
        <v>41233.837962962964</v>
      </c>
      <c r="G86">
        <v>2012</v>
      </c>
      <c r="H86">
        <v>0</v>
      </c>
      <c r="I86">
        <v>6</v>
      </c>
      <c r="J86">
        <v>6</v>
      </c>
      <c r="K86" s="2">
        <v>41691</v>
      </c>
    </row>
    <row r="87" spans="1:13" outlineLevel="2" x14ac:dyDescent="0.25">
      <c r="B87" s="6">
        <v>551</v>
      </c>
      <c r="C87" s="4">
        <v>52113100229408</v>
      </c>
      <c r="D87" t="s">
        <v>113</v>
      </c>
      <c r="E87" t="s">
        <v>114</v>
      </c>
      <c r="F87" s="1">
        <v>40472.638321759259</v>
      </c>
      <c r="G87">
        <v>2010</v>
      </c>
      <c r="H87">
        <v>0</v>
      </c>
      <c r="I87">
        <v>7</v>
      </c>
      <c r="J87">
        <v>7</v>
      </c>
      <c r="K87" s="2">
        <v>40742</v>
      </c>
    </row>
    <row r="88" spans="1:13" outlineLevel="2" x14ac:dyDescent="0.25">
      <c r="B88" s="6">
        <v>551</v>
      </c>
      <c r="C88" s="4">
        <v>52113100147170</v>
      </c>
      <c r="D88" t="s">
        <v>115</v>
      </c>
      <c r="F88" s="1">
        <v>39023</v>
      </c>
      <c r="G88">
        <v>2006</v>
      </c>
      <c r="H88">
        <v>9</v>
      </c>
      <c r="I88">
        <v>10</v>
      </c>
      <c r="J88">
        <v>19</v>
      </c>
      <c r="K88" s="2">
        <v>42122</v>
      </c>
    </row>
    <row r="89" spans="1:13" outlineLevel="2" x14ac:dyDescent="0.25">
      <c r="B89" s="6">
        <v>551</v>
      </c>
      <c r="C89" s="4">
        <v>52113100147071</v>
      </c>
      <c r="D89" t="s">
        <v>116</v>
      </c>
      <c r="E89" t="s">
        <v>45</v>
      </c>
      <c r="F89" s="1">
        <v>39021</v>
      </c>
      <c r="G89">
        <v>2006</v>
      </c>
      <c r="H89">
        <v>3</v>
      </c>
      <c r="I89">
        <v>1</v>
      </c>
      <c r="J89">
        <v>4</v>
      </c>
      <c r="K89" s="2">
        <v>41729</v>
      </c>
    </row>
    <row r="90" spans="1:13" ht="45" outlineLevel="1" x14ac:dyDescent="0.25">
      <c r="A90" s="14" t="s">
        <v>341</v>
      </c>
      <c r="B90" s="9">
        <f>SUBTOTAL(3,B84:B89)</f>
        <v>6</v>
      </c>
      <c r="C90" s="10"/>
      <c r="D90" s="11"/>
      <c r="E90" s="11"/>
      <c r="F90" s="12"/>
      <c r="G90" s="11"/>
      <c r="H90" s="11"/>
      <c r="I90" s="11"/>
      <c r="J90" s="11"/>
      <c r="K90" s="13"/>
      <c r="L90" s="22" t="s">
        <v>382</v>
      </c>
      <c r="M90" s="19">
        <f>6/189</f>
        <v>3.1746031746031744E-2</v>
      </c>
    </row>
    <row r="91" spans="1:13" outlineLevel="2" x14ac:dyDescent="0.25">
      <c r="B91" s="6">
        <v>553</v>
      </c>
      <c r="C91" s="4">
        <v>32113100023921</v>
      </c>
      <c r="D91" t="s">
        <v>117</v>
      </c>
      <c r="E91" t="s">
        <v>118</v>
      </c>
      <c r="F91" s="1">
        <v>37393</v>
      </c>
      <c r="G91">
        <v>1951</v>
      </c>
      <c r="H91">
        <v>0</v>
      </c>
      <c r="I91">
        <v>5</v>
      </c>
      <c r="J91">
        <v>5</v>
      </c>
      <c r="K91" s="2">
        <v>41613</v>
      </c>
    </row>
    <row r="92" spans="1:13" outlineLevel="2" x14ac:dyDescent="0.25">
      <c r="B92" s="6">
        <v>553</v>
      </c>
      <c r="C92" s="4">
        <v>32113200081266</v>
      </c>
      <c r="D92" t="s">
        <v>119</v>
      </c>
      <c r="E92" t="s">
        <v>120</v>
      </c>
      <c r="F92" s="1">
        <v>37231</v>
      </c>
      <c r="G92">
        <v>1991</v>
      </c>
      <c r="H92">
        <v>5</v>
      </c>
      <c r="I92">
        <v>5</v>
      </c>
      <c r="J92">
        <v>10</v>
      </c>
      <c r="K92" s="2">
        <v>42235</v>
      </c>
    </row>
    <row r="93" spans="1:13" outlineLevel="2" x14ac:dyDescent="0.25">
      <c r="B93" s="6">
        <v>553</v>
      </c>
      <c r="C93" s="4">
        <v>32113100066235</v>
      </c>
      <c r="D93" t="s">
        <v>121</v>
      </c>
      <c r="E93" t="s">
        <v>122</v>
      </c>
      <c r="F93" s="1">
        <v>37932</v>
      </c>
      <c r="G93">
        <v>2002</v>
      </c>
      <c r="H93">
        <v>12</v>
      </c>
      <c r="I93">
        <v>12</v>
      </c>
      <c r="J93">
        <v>24</v>
      </c>
      <c r="K93" s="2">
        <v>42235</v>
      </c>
    </row>
    <row r="94" spans="1:13" outlineLevel="2" x14ac:dyDescent="0.25">
      <c r="B94" s="6">
        <v>553</v>
      </c>
      <c r="C94" s="4">
        <v>32113100028656</v>
      </c>
      <c r="D94" t="s">
        <v>123</v>
      </c>
      <c r="E94" t="s">
        <v>124</v>
      </c>
      <c r="F94" s="1">
        <v>37421</v>
      </c>
      <c r="G94">
        <v>2002</v>
      </c>
      <c r="H94">
        <v>2</v>
      </c>
      <c r="I94">
        <v>1</v>
      </c>
      <c r="J94">
        <v>3</v>
      </c>
      <c r="K94" s="2">
        <v>41144</v>
      </c>
    </row>
    <row r="95" spans="1:13" outlineLevel="1" x14ac:dyDescent="0.25">
      <c r="A95" s="14" t="s">
        <v>342</v>
      </c>
      <c r="B95" s="9">
        <f>SUBTOTAL(3,B91:B94)</f>
        <v>4</v>
      </c>
      <c r="C95" s="10"/>
      <c r="D95" s="11"/>
      <c r="E95" s="11"/>
      <c r="F95" s="12"/>
      <c r="G95" s="11"/>
      <c r="H95" s="11"/>
      <c r="I95" s="11"/>
      <c r="J95" s="11"/>
      <c r="K95" s="13"/>
      <c r="L95" s="22" t="s">
        <v>383</v>
      </c>
      <c r="M95" s="19">
        <f>4/189</f>
        <v>2.1164021164021163E-2</v>
      </c>
    </row>
    <row r="96" spans="1:13" outlineLevel="2" x14ac:dyDescent="0.25">
      <c r="B96" s="6">
        <v>557</v>
      </c>
      <c r="C96" s="4">
        <v>32113200175845</v>
      </c>
      <c r="D96" t="s">
        <v>125</v>
      </c>
      <c r="E96" t="s">
        <v>126</v>
      </c>
      <c r="F96" s="1">
        <v>37231</v>
      </c>
      <c r="G96">
        <v>1961</v>
      </c>
      <c r="H96">
        <v>5</v>
      </c>
      <c r="I96">
        <v>3</v>
      </c>
      <c r="J96">
        <v>8</v>
      </c>
      <c r="K96" s="2">
        <v>41709</v>
      </c>
    </row>
    <row r="97" spans="1:13" outlineLevel="2" x14ac:dyDescent="0.25">
      <c r="B97" s="6">
        <v>557</v>
      </c>
      <c r="C97" s="4">
        <v>32113100023939</v>
      </c>
      <c r="D97" t="s">
        <v>127</v>
      </c>
      <c r="E97" t="s">
        <v>128</v>
      </c>
      <c r="F97" s="1">
        <v>37393</v>
      </c>
      <c r="G97">
        <v>1980</v>
      </c>
      <c r="H97">
        <v>1</v>
      </c>
      <c r="I97">
        <v>5</v>
      </c>
      <c r="J97">
        <v>6</v>
      </c>
      <c r="K97" s="2">
        <v>42096</v>
      </c>
    </row>
    <row r="98" spans="1:13" outlineLevel="2" x14ac:dyDescent="0.25">
      <c r="B98" s="6">
        <v>557</v>
      </c>
      <c r="C98" s="4">
        <v>32113200092495</v>
      </c>
      <c r="D98" t="s">
        <v>129</v>
      </c>
      <c r="E98" t="s">
        <v>128</v>
      </c>
      <c r="F98" s="1">
        <v>37231</v>
      </c>
      <c r="G98">
        <v>1985</v>
      </c>
      <c r="H98">
        <v>6</v>
      </c>
      <c r="I98">
        <v>2</v>
      </c>
      <c r="J98">
        <v>8</v>
      </c>
      <c r="K98" s="2">
        <v>41634</v>
      </c>
    </row>
    <row r="99" spans="1:13" ht="30" outlineLevel="1" x14ac:dyDescent="0.25">
      <c r="A99" s="14" t="s">
        <v>343</v>
      </c>
      <c r="B99" s="9">
        <f>SUBTOTAL(3,B96:B98)</f>
        <v>3</v>
      </c>
      <c r="C99" s="10"/>
      <c r="D99" s="11"/>
      <c r="E99" s="11"/>
      <c r="F99" s="12"/>
      <c r="G99" s="11"/>
      <c r="H99" s="11"/>
      <c r="I99" s="11"/>
      <c r="J99" s="11"/>
      <c r="K99" s="13"/>
      <c r="L99" s="22" t="s">
        <v>384</v>
      </c>
      <c r="M99" s="19">
        <f>3/189</f>
        <v>1.5873015873015872E-2</v>
      </c>
    </row>
    <row r="100" spans="1:13" outlineLevel="2" x14ac:dyDescent="0.25">
      <c r="B100" s="6">
        <v>560</v>
      </c>
      <c r="C100" s="4">
        <v>32113200139171</v>
      </c>
      <c r="D100" t="s">
        <v>130</v>
      </c>
      <c r="E100" t="s">
        <v>131</v>
      </c>
      <c r="F100" s="1">
        <v>37231</v>
      </c>
      <c r="G100">
        <v>1982</v>
      </c>
      <c r="H100">
        <v>6</v>
      </c>
      <c r="I100">
        <v>2</v>
      </c>
      <c r="J100">
        <v>8</v>
      </c>
      <c r="K100" s="2">
        <v>41254</v>
      </c>
    </row>
    <row r="101" spans="1:13" outlineLevel="2" x14ac:dyDescent="0.25">
      <c r="B101" s="6">
        <v>560</v>
      </c>
      <c r="C101" s="4">
        <v>52113300360441</v>
      </c>
      <c r="D101" t="s">
        <v>132</v>
      </c>
      <c r="E101" t="s">
        <v>133</v>
      </c>
      <c r="F101" s="1">
        <v>41942.526747685188</v>
      </c>
      <c r="G101">
        <v>2014</v>
      </c>
      <c r="H101">
        <v>0</v>
      </c>
      <c r="I101">
        <v>1</v>
      </c>
      <c r="J101">
        <v>1</v>
      </c>
      <c r="K101" s="2">
        <v>42157</v>
      </c>
    </row>
    <row r="102" spans="1:13" outlineLevel="2" x14ac:dyDescent="0.25">
      <c r="B102" s="6">
        <v>560</v>
      </c>
      <c r="C102" s="4">
        <v>32113200194507</v>
      </c>
      <c r="D102" t="s">
        <v>134</v>
      </c>
      <c r="E102" t="s">
        <v>135</v>
      </c>
      <c r="F102" s="1">
        <v>37231</v>
      </c>
      <c r="G102">
        <v>1983</v>
      </c>
      <c r="H102">
        <v>3</v>
      </c>
      <c r="I102">
        <v>1</v>
      </c>
      <c r="J102">
        <v>4</v>
      </c>
      <c r="K102" s="2">
        <v>41036</v>
      </c>
    </row>
    <row r="103" spans="1:13" ht="30" outlineLevel="1" x14ac:dyDescent="0.25">
      <c r="A103" s="14" t="s">
        <v>344</v>
      </c>
      <c r="B103" s="9">
        <f>SUBTOTAL(3,B100:B102)</f>
        <v>3</v>
      </c>
      <c r="C103" s="10"/>
      <c r="D103" s="11"/>
      <c r="E103" s="11"/>
      <c r="F103" s="12"/>
      <c r="G103" s="11"/>
      <c r="H103" s="11"/>
      <c r="I103" s="11"/>
      <c r="J103" s="11"/>
      <c r="K103" s="13"/>
      <c r="L103" s="22" t="s">
        <v>385</v>
      </c>
      <c r="M103" s="19">
        <f>3/189</f>
        <v>1.5873015873015872E-2</v>
      </c>
    </row>
    <row r="104" spans="1:13" outlineLevel="2" x14ac:dyDescent="0.25">
      <c r="B104" s="6">
        <v>566</v>
      </c>
      <c r="C104" s="4">
        <v>32113200026147</v>
      </c>
      <c r="D104" t="s">
        <v>136</v>
      </c>
      <c r="F104" s="1">
        <v>37231</v>
      </c>
      <c r="G104">
        <v>1988</v>
      </c>
      <c r="H104">
        <v>5</v>
      </c>
      <c r="I104">
        <v>4</v>
      </c>
      <c r="J104">
        <v>9</v>
      </c>
      <c r="K104" s="2">
        <v>40563</v>
      </c>
    </row>
    <row r="105" spans="1:13" outlineLevel="1" x14ac:dyDescent="0.25">
      <c r="A105" s="14" t="s">
        <v>345</v>
      </c>
      <c r="B105" s="9">
        <f>SUBTOTAL(3,B104:B104)</f>
        <v>1</v>
      </c>
      <c r="C105" s="10"/>
      <c r="D105" s="11"/>
      <c r="E105" s="11"/>
      <c r="F105" s="12"/>
      <c r="G105" s="11"/>
      <c r="H105" s="11"/>
      <c r="I105" s="11"/>
      <c r="J105" s="11"/>
      <c r="K105" s="13"/>
      <c r="L105" s="22" t="s">
        <v>386</v>
      </c>
      <c r="M105" s="19">
        <v>0.01</v>
      </c>
    </row>
    <row r="106" spans="1:13" outlineLevel="2" x14ac:dyDescent="0.25">
      <c r="B106" s="6">
        <v>567</v>
      </c>
      <c r="C106" s="4">
        <v>32113100070617</v>
      </c>
      <c r="D106" t="s">
        <v>137</v>
      </c>
      <c r="E106" t="s">
        <v>133</v>
      </c>
      <c r="F106" s="1">
        <v>38055</v>
      </c>
      <c r="G106">
        <v>2003</v>
      </c>
      <c r="H106">
        <v>11</v>
      </c>
      <c r="I106">
        <v>3</v>
      </c>
      <c r="J106">
        <v>14</v>
      </c>
      <c r="K106" s="2">
        <v>41096</v>
      </c>
    </row>
    <row r="107" spans="1:13" outlineLevel="2" x14ac:dyDescent="0.25">
      <c r="B107" s="6">
        <v>567</v>
      </c>
      <c r="C107" s="4">
        <v>32113200080607</v>
      </c>
      <c r="D107" t="s">
        <v>138</v>
      </c>
      <c r="E107" t="s">
        <v>139</v>
      </c>
      <c r="F107" s="1">
        <v>37231</v>
      </c>
      <c r="G107">
        <v>1989</v>
      </c>
      <c r="H107">
        <v>8</v>
      </c>
      <c r="I107">
        <v>3</v>
      </c>
      <c r="J107">
        <v>11</v>
      </c>
      <c r="K107" s="2">
        <v>41927</v>
      </c>
    </row>
    <row r="108" spans="1:13" outlineLevel="2" x14ac:dyDescent="0.25">
      <c r="B108" s="6">
        <v>567</v>
      </c>
      <c r="C108" s="4">
        <v>32113200148511</v>
      </c>
      <c r="D108" t="s">
        <v>140</v>
      </c>
      <c r="E108" t="s">
        <v>141</v>
      </c>
      <c r="F108" s="1">
        <v>37231</v>
      </c>
      <c r="G108">
        <v>1995</v>
      </c>
      <c r="H108">
        <v>0</v>
      </c>
      <c r="I108">
        <v>0</v>
      </c>
      <c r="J108">
        <v>0</v>
      </c>
    </row>
    <row r="109" spans="1:13" ht="60" outlineLevel="1" x14ac:dyDescent="0.25">
      <c r="A109" s="14" t="s">
        <v>346</v>
      </c>
      <c r="B109" s="9">
        <f>SUBTOTAL(3,B106:B108)</f>
        <v>3</v>
      </c>
      <c r="C109" s="10"/>
      <c r="D109" s="11"/>
      <c r="E109" s="11"/>
      <c r="F109" s="12"/>
      <c r="G109" s="11"/>
      <c r="H109" s="11"/>
      <c r="I109" s="11"/>
      <c r="J109" s="11"/>
      <c r="K109" s="11"/>
      <c r="L109" s="22" t="s">
        <v>387</v>
      </c>
      <c r="M109" s="19">
        <v>0.02</v>
      </c>
    </row>
    <row r="110" spans="1:13" outlineLevel="2" x14ac:dyDescent="0.25">
      <c r="B110" s="6">
        <v>570</v>
      </c>
      <c r="C110" s="4">
        <v>32113200078445</v>
      </c>
      <c r="D110" t="s">
        <v>142</v>
      </c>
      <c r="F110" s="1">
        <v>37231</v>
      </c>
      <c r="G110">
        <v>2000</v>
      </c>
      <c r="H110">
        <v>1</v>
      </c>
      <c r="I110">
        <v>1</v>
      </c>
      <c r="J110">
        <v>2</v>
      </c>
      <c r="K110" s="2">
        <v>41111</v>
      </c>
    </row>
    <row r="111" spans="1:13" outlineLevel="2" x14ac:dyDescent="0.25">
      <c r="B111" s="6">
        <v>570</v>
      </c>
      <c r="C111" s="4">
        <v>32113100090631</v>
      </c>
      <c r="D111" t="s">
        <v>143</v>
      </c>
      <c r="E111" t="s">
        <v>144</v>
      </c>
      <c r="F111" s="1">
        <v>38331</v>
      </c>
      <c r="G111">
        <v>2003</v>
      </c>
      <c r="H111">
        <v>10</v>
      </c>
      <c r="I111">
        <v>6</v>
      </c>
      <c r="J111">
        <v>16</v>
      </c>
      <c r="K111" s="2">
        <v>41408</v>
      </c>
    </row>
    <row r="112" spans="1:13" outlineLevel="2" x14ac:dyDescent="0.25">
      <c r="B112" s="6">
        <v>570</v>
      </c>
      <c r="C112" s="4">
        <v>32113200133901</v>
      </c>
      <c r="D112" t="s">
        <v>145</v>
      </c>
      <c r="E112" t="s">
        <v>146</v>
      </c>
      <c r="F112" s="1">
        <v>37279</v>
      </c>
      <c r="G112">
        <v>1998</v>
      </c>
      <c r="H112">
        <v>2</v>
      </c>
      <c r="I112">
        <v>0</v>
      </c>
      <c r="J112">
        <v>2</v>
      </c>
    </row>
    <row r="113" spans="1:13" ht="30" outlineLevel="1" x14ac:dyDescent="0.25">
      <c r="A113" s="14" t="s">
        <v>347</v>
      </c>
      <c r="B113" s="9">
        <f>SUBTOTAL(3,B110:B112)</f>
        <v>3</v>
      </c>
      <c r="C113" s="10"/>
      <c r="D113" s="11"/>
      <c r="E113" s="11"/>
      <c r="F113" s="12"/>
      <c r="G113" s="11"/>
      <c r="H113" s="11"/>
      <c r="I113" s="11"/>
      <c r="J113" s="11"/>
      <c r="K113" s="11"/>
      <c r="L113" s="22" t="s">
        <v>388</v>
      </c>
      <c r="M113" s="19">
        <v>0.02</v>
      </c>
    </row>
    <row r="114" spans="1:13" outlineLevel="2" x14ac:dyDescent="0.25">
      <c r="B114" s="6">
        <v>573</v>
      </c>
      <c r="C114" s="4">
        <v>32113200097957</v>
      </c>
      <c r="D114" t="s">
        <v>147</v>
      </c>
      <c r="E114" t="s">
        <v>148</v>
      </c>
      <c r="F114" s="1">
        <v>37231</v>
      </c>
      <c r="G114">
        <v>1981</v>
      </c>
      <c r="H114">
        <v>0</v>
      </c>
      <c r="I114">
        <v>0</v>
      </c>
      <c r="J114">
        <v>0</v>
      </c>
    </row>
    <row r="115" spans="1:13" ht="45" outlineLevel="1" x14ac:dyDescent="0.25">
      <c r="A115" s="14" t="s">
        <v>348</v>
      </c>
      <c r="B115" s="9">
        <f>SUBTOTAL(3,B114:B114)</f>
        <v>1</v>
      </c>
      <c r="C115" s="10"/>
      <c r="D115" s="11"/>
      <c r="E115" s="11"/>
      <c r="F115" s="12"/>
      <c r="G115" s="11"/>
      <c r="H115" s="11"/>
      <c r="I115" s="11"/>
      <c r="J115" s="11"/>
      <c r="K115" s="11"/>
      <c r="L115" s="22" t="s">
        <v>389</v>
      </c>
      <c r="M115" s="19">
        <v>0.01</v>
      </c>
    </row>
    <row r="116" spans="1:13" outlineLevel="2" x14ac:dyDescent="0.25">
      <c r="B116" s="6">
        <v>574</v>
      </c>
      <c r="C116" s="4">
        <v>32113200205030</v>
      </c>
      <c r="D116" t="s">
        <v>149</v>
      </c>
      <c r="F116" s="1">
        <v>37279</v>
      </c>
      <c r="G116">
        <v>2000</v>
      </c>
      <c r="H116">
        <v>0</v>
      </c>
      <c r="I116">
        <v>0</v>
      </c>
      <c r="J116">
        <v>0</v>
      </c>
    </row>
    <row r="117" spans="1:13" outlineLevel="2" x14ac:dyDescent="0.25">
      <c r="B117" s="6">
        <v>574</v>
      </c>
      <c r="C117" s="4">
        <v>32113200070343</v>
      </c>
      <c r="D117" t="s">
        <v>150</v>
      </c>
      <c r="F117" s="1">
        <v>37231</v>
      </c>
      <c r="G117">
        <v>1982</v>
      </c>
      <c r="H117">
        <v>3</v>
      </c>
      <c r="I117">
        <v>0</v>
      </c>
      <c r="J117">
        <v>3</v>
      </c>
    </row>
    <row r="118" spans="1:13" outlineLevel="1" x14ac:dyDescent="0.25">
      <c r="A118" s="14" t="s">
        <v>349</v>
      </c>
      <c r="B118" s="9">
        <f>SUBTOTAL(3,B116:B117)</f>
        <v>2</v>
      </c>
      <c r="C118" s="10"/>
      <c r="D118" s="11"/>
      <c r="E118" s="11"/>
      <c r="F118" s="12"/>
      <c r="G118" s="11"/>
      <c r="H118" s="11"/>
      <c r="I118" s="11"/>
      <c r="J118" s="11"/>
      <c r="K118" s="11"/>
      <c r="L118" s="22" t="s">
        <v>390</v>
      </c>
      <c r="M118" s="19">
        <v>0.01</v>
      </c>
    </row>
    <row r="119" spans="1:13" outlineLevel="2" x14ac:dyDescent="0.25">
      <c r="B119" s="6">
        <v>575</v>
      </c>
      <c r="C119" s="4">
        <v>32113100023954</v>
      </c>
      <c r="D119" t="s">
        <v>151</v>
      </c>
      <c r="E119" t="s">
        <v>152</v>
      </c>
      <c r="F119" s="1">
        <v>37393</v>
      </c>
      <c r="G119">
        <v>1936</v>
      </c>
      <c r="H119">
        <v>0</v>
      </c>
      <c r="I119">
        <v>4</v>
      </c>
      <c r="J119">
        <v>4</v>
      </c>
      <c r="K119" s="2">
        <v>42137</v>
      </c>
    </row>
    <row r="120" spans="1:13" ht="30" outlineLevel="1" x14ac:dyDescent="0.25">
      <c r="A120" s="14" t="s">
        <v>350</v>
      </c>
      <c r="B120" s="9">
        <f>SUBTOTAL(3,B119:B119)</f>
        <v>1</v>
      </c>
      <c r="C120" s="10"/>
      <c r="D120" s="11"/>
      <c r="E120" s="11"/>
      <c r="F120" s="12"/>
      <c r="G120" s="11"/>
      <c r="H120" s="11"/>
      <c r="I120" s="11"/>
      <c r="J120" s="11"/>
      <c r="K120" s="13"/>
      <c r="L120" s="22" t="s">
        <v>391</v>
      </c>
      <c r="M120" s="19">
        <v>0.01</v>
      </c>
    </row>
    <row r="121" spans="1:13" outlineLevel="2" x14ac:dyDescent="0.25">
      <c r="B121" s="6">
        <v>578</v>
      </c>
      <c r="C121" s="4">
        <v>52113100143856</v>
      </c>
      <c r="D121" t="s">
        <v>153</v>
      </c>
      <c r="E121" t="s">
        <v>154</v>
      </c>
      <c r="F121" s="1">
        <v>38975</v>
      </c>
      <c r="G121">
        <v>2006</v>
      </c>
      <c r="H121">
        <v>3</v>
      </c>
      <c r="I121">
        <v>4</v>
      </c>
      <c r="J121">
        <v>7</v>
      </c>
      <c r="K121" s="2">
        <v>41398</v>
      </c>
    </row>
    <row r="122" spans="1:13" ht="30" outlineLevel="1" x14ac:dyDescent="0.25">
      <c r="A122" s="14" t="s">
        <v>351</v>
      </c>
      <c r="B122" s="9">
        <f>SUBTOTAL(3,B121:B121)</f>
        <v>1</v>
      </c>
      <c r="C122" s="10"/>
      <c r="D122" s="11"/>
      <c r="E122" s="11"/>
      <c r="F122" s="12"/>
      <c r="G122" s="11"/>
      <c r="H122" s="11"/>
      <c r="I122" s="11"/>
      <c r="J122" s="11"/>
      <c r="K122" s="13"/>
      <c r="L122" s="22" t="s">
        <v>392</v>
      </c>
      <c r="M122" s="19">
        <v>0.01</v>
      </c>
    </row>
    <row r="123" spans="1:13" outlineLevel="2" x14ac:dyDescent="0.25">
      <c r="B123" s="6">
        <v>581</v>
      </c>
      <c r="C123" s="4">
        <v>52113300291828</v>
      </c>
      <c r="D123" t="s">
        <v>155</v>
      </c>
      <c r="E123" t="s">
        <v>156</v>
      </c>
      <c r="F123" s="1">
        <v>41317.794699074075</v>
      </c>
      <c r="G123">
        <v>2012</v>
      </c>
      <c r="H123">
        <v>0</v>
      </c>
      <c r="I123">
        <v>0</v>
      </c>
      <c r="J123">
        <v>0</v>
      </c>
    </row>
    <row r="124" spans="1:13" outlineLevel="2" x14ac:dyDescent="0.25">
      <c r="B124" s="6">
        <v>581</v>
      </c>
      <c r="C124" s="4">
        <v>32113100070351</v>
      </c>
      <c r="D124" t="s">
        <v>157</v>
      </c>
      <c r="E124" t="s">
        <v>158</v>
      </c>
      <c r="F124" s="1">
        <v>38042</v>
      </c>
      <c r="G124">
        <v>2002</v>
      </c>
      <c r="H124">
        <v>3</v>
      </c>
      <c r="I124">
        <v>4</v>
      </c>
      <c r="J124">
        <v>7</v>
      </c>
      <c r="K124" s="2">
        <v>42261</v>
      </c>
    </row>
    <row r="125" spans="1:13" outlineLevel="2" x14ac:dyDescent="0.25">
      <c r="B125" s="6">
        <v>581</v>
      </c>
      <c r="C125" s="4">
        <v>32113200012774</v>
      </c>
      <c r="D125" t="s">
        <v>159</v>
      </c>
      <c r="E125" t="s">
        <v>160</v>
      </c>
      <c r="F125" s="1">
        <v>37231</v>
      </c>
      <c r="G125">
        <v>1976</v>
      </c>
      <c r="H125">
        <v>0</v>
      </c>
      <c r="I125">
        <v>0</v>
      </c>
      <c r="J125">
        <v>0</v>
      </c>
    </row>
    <row r="126" spans="1:13" outlineLevel="2" x14ac:dyDescent="0.25">
      <c r="B126" s="6">
        <v>581</v>
      </c>
      <c r="C126" s="4">
        <v>32113200128943</v>
      </c>
      <c r="D126" t="s">
        <v>161</v>
      </c>
      <c r="E126" t="s">
        <v>162</v>
      </c>
      <c r="F126" s="1">
        <v>37231</v>
      </c>
      <c r="G126">
        <v>1984</v>
      </c>
      <c r="H126">
        <v>3</v>
      </c>
      <c r="I126">
        <v>0</v>
      </c>
      <c r="J126">
        <v>3</v>
      </c>
    </row>
    <row r="127" spans="1:13" outlineLevel="2" x14ac:dyDescent="0.25">
      <c r="B127" s="6">
        <v>581</v>
      </c>
      <c r="C127" s="4">
        <v>32113200164120</v>
      </c>
      <c r="D127" t="s">
        <v>163</v>
      </c>
      <c r="E127" t="s">
        <v>164</v>
      </c>
      <c r="F127" s="1">
        <v>37231</v>
      </c>
      <c r="G127">
        <v>1978</v>
      </c>
      <c r="H127">
        <v>1</v>
      </c>
      <c r="I127">
        <v>0</v>
      </c>
      <c r="J127">
        <v>1</v>
      </c>
    </row>
    <row r="128" spans="1:13" outlineLevel="2" x14ac:dyDescent="0.25">
      <c r="B128" s="6">
        <v>581</v>
      </c>
      <c r="C128" s="4">
        <v>32113200177395</v>
      </c>
      <c r="D128" t="s">
        <v>165</v>
      </c>
      <c r="E128" t="s">
        <v>166</v>
      </c>
      <c r="F128" s="1">
        <v>37231</v>
      </c>
      <c r="G128">
        <v>1953</v>
      </c>
      <c r="H128">
        <v>2</v>
      </c>
      <c r="I128">
        <v>0</v>
      </c>
      <c r="J128">
        <v>2</v>
      </c>
    </row>
    <row r="129" spans="1:13" ht="30" outlineLevel="1" x14ac:dyDescent="0.25">
      <c r="A129" s="14" t="s">
        <v>352</v>
      </c>
      <c r="B129" s="9">
        <f>SUBTOTAL(3,B123:B128)</f>
        <v>6</v>
      </c>
      <c r="C129" s="10"/>
      <c r="D129" s="11"/>
      <c r="E129" s="11"/>
      <c r="F129" s="12"/>
      <c r="G129" s="11"/>
      <c r="H129" s="11"/>
      <c r="I129" s="11"/>
      <c r="J129" s="11"/>
      <c r="K129" s="11"/>
      <c r="L129" s="22" t="s">
        <v>393</v>
      </c>
      <c r="M129" s="19">
        <f>6/189</f>
        <v>3.1746031746031744E-2</v>
      </c>
    </row>
    <row r="130" spans="1:13" outlineLevel="2" x14ac:dyDescent="0.25">
      <c r="B130" s="6">
        <v>582</v>
      </c>
      <c r="C130" s="4">
        <v>32113200072661</v>
      </c>
      <c r="D130" t="s">
        <v>167</v>
      </c>
      <c r="E130" t="s">
        <v>168</v>
      </c>
      <c r="F130" s="1">
        <v>37231</v>
      </c>
      <c r="G130">
        <v>1975</v>
      </c>
      <c r="H130">
        <v>4</v>
      </c>
      <c r="I130">
        <v>1</v>
      </c>
      <c r="J130">
        <v>5</v>
      </c>
      <c r="K130" s="2">
        <v>41179</v>
      </c>
    </row>
    <row r="131" spans="1:13" outlineLevel="2" x14ac:dyDescent="0.25">
      <c r="B131" s="6">
        <v>582</v>
      </c>
      <c r="C131" s="4">
        <v>32113100070336</v>
      </c>
      <c r="D131" t="s">
        <v>169</v>
      </c>
      <c r="E131" t="s">
        <v>170</v>
      </c>
      <c r="F131" s="1">
        <v>37931</v>
      </c>
      <c r="G131">
        <v>1980</v>
      </c>
      <c r="H131">
        <v>4</v>
      </c>
      <c r="I131">
        <v>1</v>
      </c>
      <c r="J131">
        <v>5</v>
      </c>
      <c r="K131" s="2">
        <v>41557</v>
      </c>
    </row>
    <row r="132" spans="1:13" outlineLevel="2" x14ac:dyDescent="0.25">
      <c r="B132" s="6">
        <v>582</v>
      </c>
      <c r="C132" s="4">
        <v>32113100070344</v>
      </c>
      <c r="D132" t="s">
        <v>171</v>
      </c>
      <c r="E132" t="s">
        <v>170</v>
      </c>
      <c r="F132" s="1">
        <v>38042</v>
      </c>
      <c r="G132">
        <v>2003</v>
      </c>
      <c r="H132">
        <v>8</v>
      </c>
      <c r="I132">
        <v>9</v>
      </c>
      <c r="J132">
        <v>17</v>
      </c>
      <c r="K132" s="2">
        <v>41779</v>
      </c>
    </row>
    <row r="133" spans="1:13" outlineLevel="2" x14ac:dyDescent="0.25">
      <c r="B133" s="6">
        <v>582</v>
      </c>
      <c r="C133" s="4">
        <v>32113200133737</v>
      </c>
      <c r="D133" t="s">
        <v>172</v>
      </c>
      <c r="E133" t="s">
        <v>173</v>
      </c>
      <c r="F133" s="1">
        <v>37231</v>
      </c>
      <c r="G133">
        <v>2001</v>
      </c>
      <c r="H133">
        <v>1</v>
      </c>
      <c r="I133">
        <v>0</v>
      </c>
      <c r="J133">
        <v>1</v>
      </c>
    </row>
    <row r="134" spans="1:13" outlineLevel="2" x14ac:dyDescent="0.25">
      <c r="B134" s="6">
        <v>582</v>
      </c>
      <c r="C134" s="4">
        <v>52113100131174</v>
      </c>
      <c r="D134" t="s">
        <v>174</v>
      </c>
      <c r="E134" t="s">
        <v>175</v>
      </c>
      <c r="F134" s="1">
        <v>38692</v>
      </c>
      <c r="G134">
        <v>2005</v>
      </c>
      <c r="H134">
        <v>0</v>
      </c>
      <c r="I134">
        <v>0</v>
      </c>
      <c r="J134">
        <v>0</v>
      </c>
    </row>
    <row r="135" spans="1:13" outlineLevel="2" x14ac:dyDescent="0.25">
      <c r="B135" s="6">
        <v>582</v>
      </c>
      <c r="C135" s="4">
        <v>32113100065716</v>
      </c>
      <c r="D135" t="s">
        <v>176</v>
      </c>
      <c r="E135" t="s">
        <v>177</v>
      </c>
      <c r="F135" s="1">
        <v>37929</v>
      </c>
      <c r="G135">
        <v>1986</v>
      </c>
      <c r="H135">
        <v>11</v>
      </c>
      <c r="I135">
        <v>3</v>
      </c>
      <c r="J135">
        <v>14</v>
      </c>
      <c r="K135" s="2">
        <v>41465</v>
      </c>
    </row>
    <row r="136" spans="1:13" outlineLevel="2" x14ac:dyDescent="0.25">
      <c r="B136" s="6">
        <v>582</v>
      </c>
      <c r="C136" s="4">
        <v>32113100067886</v>
      </c>
      <c r="D136" t="s">
        <v>178</v>
      </c>
      <c r="E136" t="s">
        <v>179</v>
      </c>
      <c r="F136" s="1">
        <v>37939</v>
      </c>
      <c r="G136">
        <v>1978</v>
      </c>
      <c r="H136">
        <v>11</v>
      </c>
      <c r="I136">
        <v>2</v>
      </c>
      <c r="J136">
        <v>13</v>
      </c>
      <c r="K136" s="2">
        <v>41095</v>
      </c>
    </row>
    <row r="137" spans="1:13" outlineLevel="2" x14ac:dyDescent="0.25">
      <c r="B137" s="6">
        <v>582</v>
      </c>
      <c r="C137" s="4">
        <v>52113100217619</v>
      </c>
      <c r="D137" t="s">
        <v>180</v>
      </c>
      <c r="E137" t="s">
        <v>181</v>
      </c>
      <c r="F137" s="1">
        <v>40234</v>
      </c>
      <c r="G137">
        <v>2009</v>
      </c>
      <c r="H137">
        <v>0</v>
      </c>
      <c r="I137">
        <v>4</v>
      </c>
      <c r="J137">
        <v>4</v>
      </c>
      <c r="K137" s="2">
        <v>41779</v>
      </c>
    </row>
    <row r="138" spans="1:13" outlineLevel="2" x14ac:dyDescent="0.25">
      <c r="B138" s="6">
        <v>582</v>
      </c>
      <c r="C138" s="4">
        <v>32113200181983</v>
      </c>
      <c r="D138" t="s">
        <v>182</v>
      </c>
      <c r="E138" t="s">
        <v>183</v>
      </c>
      <c r="F138" s="1">
        <v>37231</v>
      </c>
      <c r="G138">
        <v>1969</v>
      </c>
      <c r="H138">
        <v>4</v>
      </c>
      <c r="I138">
        <v>0</v>
      </c>
      <c r="J138">
        <v>4</v>
      </c>
    </row>
    <row r="139" spans="1:13" outlineLevel="2" x14ac:dyDescent="0.25">
      <c r="B139" s="6">
        <v>582</v>
      </c>
      <c r="C139" s="4">
        <v>32113100066219</v>
      </c>
      <c r="D139" t="s">
        <v>184</v>
      </c>
      <c r="E139" t="s">
        <v>185</v>
      </c>
      <c r="F139" s="1">
        <v>37931</v>
      </c>
      <c r="G139">
        <v>2002</v>
      </c>
      <c r="H139">
        <v>9</v>
      </c>
      <c r="I139">
        <v>8</v>
      </c>
      <c r="J139">
        <v>17</v>
      </c>
      <c r="K139" s="2">
        <v>41804</v>
      </c>
    </row>
    <row r="140" spans="1:13" outlineLevel="2" x14ac:dyDescent="0.25">
      <c r="B140" s="6">
        <v>582</v>
      </c>
      <c r="C140" s="4">
        <v>52113100132255</v>
      </c>
      <c r="D140" t="s">
        <v>186</v>
      </c>
      <c r="E140" t="s">
        <v>187</v>
      </c>
      <c r="F140" s="1">
        <v>38750</v>
      </c>
      <c r="G140">
        <v>2005</v>
      </c>
      <c r="H140">
        <v>6</v>
      </c>
      <c r="I140">
        <v>3</v>
      </c>
      <c r="J140">
        <v>9</v>
      </c>
      <c r="K140" s="2">
        <v>42261</v>
      </c>
    </row>
    <row r="141" spans="1:13" outlineLevel="2" x14ac:dyDescent="0.25">
      <c r="B141" s="6">
        <v>582</v>
      </c>
      <c r="C141" s="4">
        <v>52113300273651</v>
      </c>
      <c r="D141" t="s">
        <v>188</v>
      </c>
      <c r="E141" t="s">
        <v>189</v>
      </c>
      <c r="F141" s="1">
        <v>41033.424004629633</v>
      </c>
      <c r="G141">
        <v>2011</v>
      </c>
      <c r="H141">
        <v>0</v>
      </c>
      <c r="I141">
        <v>5</v>
      </c>
      <c r="J141">
        <v>5</v>
      </c>
      <c r="K141" s="2">
        <v>41254</v>
      </c>
    </row>
    <row r="142" spans="1:13" ht="45" outlineLevel="1" x14ac:dyDescent="0.25">
      <c r="A142" s="14" t="s">
        <v>353</v>
      </c>
      <c r="B142" s="9">
        <f>SUBTOTAL(3,B130:B141)</f>
        <v>12</v>
      </c>
      <c r="C142" s="10"/>
      <c r="D142" s="11"/>
      <c r="E142" s="11"/>
      <c r="F142" s="12"/>
      <c r="G142" s="11"/>
      <c r="H142" s="11"/>
      <c r="I142" s="11"/>
      <c r="J142" s="11"/>
      <c r="K142" s="13"/>
      <c r="L142" s="22" t="s">
        <v>394</v>
      </c>
      <c r="M142" s="19">
        <f>12/189</f>
        <v>6.3492063492063489E-2</v>
      </c>
    </row>
    <row r="143" spans="1:13" outlineLevel="2" x14ac:dyDescent="0.25">
      <c r="B143" s="6">
        <v>586</v>
      </c>
      <c r="C143" s="4">
        <v>32113200176850</v>
      </c>
      <c r="D143" t="s">
        <v>190</v>
      </c>
      <c r="E143" t="s">
        <v>191</v>
      </c>
      <c r="F143" s="1">
        <v>37231</v>
      </c>
      <c r="G143">
        <v>1967</v>
      </c>
      <c r="H143">
        <v>0</v>
      </c>
      <c r="I143">
        <v>0</v>
      </c>
      <c r="J143">
        <v>0</v>
      </c>
    </row>
    <row r="144" spans="1:13" outlineLevel="1" x14ac:dyDescent="0.25">
      <c r="A144" s="14" t="s">
        <v>354</v>
      </c>
      <c r="B144" s="9">
        <f>SUBTOTAL(3,B143:B143)</f>
        <v>1</v>
      </c>
      <c r="C144" s="10"/>
      <c r="D144" s="11"/>
      <c r="E144" s="11"/>
      <c r="F144" s="12"/>
      <c r="G144" s="11"/>
      <c r="H144" s="11"/>
      <c r="I144" s="11"/>
      <c r="J144" s="11"/>
      <c r="K144" s="11"/>
      <c r="L144" s="22" t="s">
        <v>395</v>
      </c>
      <c r="M144" s="19">
        <v>0.01</v>
      </c>
    </row>
    <row r="145" spans="1:13" outlineLevel="2" x14ac:dyDescent="0.25">
      <c r="B145" s="6">
        <v>589</v>
      </c>
      <c r="C145" s="4">
        <v>32113200157280</v>
      </c>
      <c r="D145" t="s">
        <v>192</v>
      </c>
      <c r="E145" t="s">
        <v>193</v>
      </c>
      <c r="F145" s="1">
        <v>37231</v>
      </c>
      <c r="G145">
        <v>1982</v>
      </c>
      <c r="H145">
        <v>4</v>
      </c>
      <c r="I145">
        <v>6</v>
      </c>
      <c r="J145">
        <v>10</v>
      </c>
      <c r="K145" s="2">
        <v>40907</v>
      </c>
    </row>
    <row r="146" spans="1:13" outlineLevel="1" x14ac:dyDescent="0.25">
      <c r="A146" s="14" t="s">
        <v>355</v>
      </c>
      <c r="B146" s="9">
        <f>SUBTOTAL(3,B145:B145)</f>
        <v>1</v>
      </c>
      <c r="C146" s="10"/>
      <c r="D146" s="11"/>
      <c r="E146" s="11"/>
      <c r="F146" s="12"/>
      <c r="G146" s="11"/>
      <c r="H146" s="11"/>
      <c r="I146" s="11"/>
      <c r="J146" s="11"/>
      <c r="K146" s="13"/>
      <c r="L146" s="22" t="s">
        <v>390</v>
      </c>
      <c r="M146" s="19">
        <v>0.01</v>
      </c>
    </row>
    <row r="147" spans="1:13" outlineLevel="2" x14ac:dyDescent="0.25">
      <c r="B147" s="6">
        <v>590</v>
      </c>
      <c r="C147" s="4">
        <v>32113100091100</v>
      </c>
      <c r="D147" t="s">
        <v>194</v>
      </c>
      <c r="F147" s="1">
        <v>38357</v>
      </c>
      <c r="G147">
        <v>2001</v>
      </c>
      <c r="H147">
        <v>0</v>
      </c>
      <c r="I147">
        <v>0</v>
      </c>
      <c r="J147">
        <v>0</v>
      </c>
    </row>
    <row r="148" spans="1:13" outlineLevel="2" x14ac:dyDescent="0.25">
      <c r="B148" s="6">
        <v>590</v>
      </c>
      <c r="C148" s="4">
        <v>32113200185406</v>
      </c>
      <c r="D148" t="s">
        <v>195</v>
      </c>
      <c r="E148" t="s">
        <v>196</v>
      </c>
      <c r="F148" s="1">
        <v>37231</v>
      </c>
      <c r="G148">
        <v>1988</v>
      </c>
      <c r="H148">
        <v>1</v>
      </c>
      <c r="I148">
        <v>0</v>
      </c>
      <c r="J148">
        <v>1</v>
      </c>
    </row>
    <row r="149" spans="1:13" outlineLevel="2" x14ac:dyDescent="0.25">
      <c r="B149" s="6">
        <v>590</v>
      </c>
      <c r="C149" s="4">
        <v>32113100091092</v>
      </c>
      <c r="D149" t="s">
        <v>197</v>
      </c>
      <c r="F149" s="1">
        <v>38357</v>
      </c>
      <c r="G149">
        <v>2004</v>
      </c>
      <c r="H149">
        <v>1</v>
      </c>
      <c r="I149">
        <v>0</v>
      </c>
      <c r="J149">
        <v>1</v>
      </c>
    </row>
    <row r="150" spans="1:13" outlineLevel="1" x14ac:dyDescent="0.25">
      <c r="A150" s="14" t="s">
        <v>356</v>
      </c>
      <c r="B150" s="9">
        <f>SUBTOTAL(3,B147:B149)</f>
        <v>3</v>
      </c>
      <c r="C150" s="10"/>
      <c r="D150" s="11"/>
      <c r="E150" s="11"/>
      <c r="F150" s="12"/>
      <c r="G150" s="11"/>
      <c r="H150" s="11"/>
      <c r="I150" s="11"/>
      <c r="J150" s="11"/>
      <c r="K150" s="11"/>
      <c r="L150" s="22" t="s">
        <v>396</v>
      </c>
      <c r="M150" s="19">
        <v>0.02</v>
      </c>
    </row>
    <row r="151" spans="1:13" outlineLevel="2" x14ac:dyDescent="0.25">
      <c r="B151" s="6">
        <v>591</v>
      </c>
      <c r="C151" s="4">
        <v>32113200108440</v>
      </c>
      <c r="D151" t="s">
        <v>198</v>
      </c>
      <c r="E151" t="s">
        <v>199</v>
      </c>
      <c r="F151" s="1">
        <v>37231</v>
      </c>
      <c r="G151">
        <v>1980</v>
      </c>
      <c r="H151">
        <v>1</v>
      </c>
      <c r="I151">
        <v>0</v>
      </c>
      <c r="J151">
        <v>1</v>
      </c>
    </row>
    <row r="152" spans="1:13" outlineLevel="2" x14ac:dyDescent="0.25">
      <c r="B152" s="6">
        <v>591</v>
      </c>
      <c r="C152" s="4">
        <v>32113100068405</v>
      </c>
      <c r="D152" t="s">
        <v>200</v>
      </c>
      <c r="F152" s="1">
        <v>37914</v>
      </c>
      <c r="G152">
        <v>2002</v>
      </c>
      <c r="H152">
        <v>0</v>
      </c>
      <c r="I152">
        <v>0</v>
      </c>
      <c r="J152">
        <v>0</v>
      </c>
    </row>
    <row r="153" spans="1:13" outlineLevel="2" x14ac:dyDescent="0.25">
      <c r="B153" s="6">
        <v>591</v>
      </c>
      <c r="C153" s="4">
        <v>52113300312426</v>
      </c>
      <c r="D153" t="s">
        <v>201</v>
      </c>
      <c r="E153" t="s">
        <v>202</v>
      </c>
      <c r="F153" s="1">
        <v>41620.717164351852</v>
      </c>
      <c r="G153">
        <v>2013</v>
      </c>
      <c r="H153">
        <v>0</v>
      </c>
      <c r="I153">
        <v>7</v>
      </c>
      <c r="J153">
        <v>7</v>
      </c>
      <c r="K153" s="2">
        <v>41748</v>
      </c>
    </row>
    <row r="154" spans="1:13" outlineLevel="2" x14ac:dyDescent="0.25">
      <c r="B154" s="6">
        <v>591</v>
      </c>
      <c r="C154" s="4">
        <v>32113100068116</v>
      </c>
      <c r="D154" t="s">
        <v>203</v>
      </c>
      <c r="E154" t="s">
        <v>204</v>
      </c>
      <c r="F154" s="1">
        <v>37946</v>
      </c>
      <c r="G154">
        <v>1998</v>
      </c>
      <c r="H154">
        <v>4</v>
      </c>
      <c r="I154">
        <v>0</v>
      </c>
      <c r="J154">
        <v>4</v>
      </c>
    </row>
    <row r="155" spans="1:13" outlineLevel="2" x14ac:dyDescent="0.25">
      <c r="B155" s="6">
        <v>591</v>
      </c>
      <c r="C155" s="4">
        <v>52113100260890</v>
      </c>
      <c r="D155" t="s">
        <v>205</v>
      </c>
      <c r="E155" t="s">
        <v>202</v>
      </c>
      <c r="F155" s="1">
        <v>40841.77921296296</v>
      </c>
      <c r="G155">
        <v>2011</v>
      </c>
      <c r="H155">
        <v>0</v>
      </c>
      <c r="I155">
        <v>14</v>
      </c>
      <c r="J155">
        <v>14</v>
      </c>
      <c r="K155" s="2">
        <v>41895</v>
      </c>
    </row>
    <row r="156" spans="1:13" outlineLevel="2" x14ac:dyDescent="0.25">
      <c r="B156" s="6">
        <v>591</v>
      </c>
      <c r="C156" s="4">
        <v>32113200139718</v>
      </c>
      <c r="D156" t="s">
        <v>206</v>
      </c>
      <c r="F156" s="1">
        <v>37231</v>
      </c>
      <c r="G156">
        <v>1982</v>
      </c>
      <c r="H156">
        <v>0</v>
      </c>
      <c r="I156">
        <v>0</v>
      </c>
      <c r="J156">
        <v>0</v>
      </c>
    </row>
    <row r="157" spans="1:13" outlineLevel="2" x14ac:dyDescent="0.25">
      <c r="B157" s="6">
        <v>591</v>
      </c>
      <c r="C157" s="4">
        <v>32113200140179</v>
      </c>
      <c r="D157" t="s">
        <v>207</v>
      </c>
      <c r="E157" t="s">
        <v>208</v>
      </c>
      <c r="F157" s="1">
        <v>37231</v>
      </c>
      <c r="G157">
        <v>1984</v>
      </c>
      <c r="H157">
        <v>2</v>
      </c>
      <c r="I157">
        <v>0</v>
      </c>
      <c r="J157">
        <v>2</v>
      </c>
    </row>
    <row r="158" spans="1:13" outlineLevel="2" x14ac:dyDescent="0.25">
      <c r="B158" s="6">
        <v>591</v>
      </c>
      <c r="C158" s="4">
        <v>52113100229499</v>
      </c>
      <c r="D158" t="s">
        <v>209</v>
      </c>
      <c r="E158" t="s">
        <v>210</v>
      </c>
      <c r="F158" s="1">
        <v>40472.668113425927</v>
      </c>
      <c r="G158">
        <v>2010</v>
      </c>
      <c r="H158">
        <v>0</v>
      </c>
      <c r="I158">
        <v>3</v>
      </c>
      <c r="J158">
        <v>3</v>
      </c>
      <c r="K158" s="2">
        <v>40827</v>
      </c>
    </row>
    <row r="159" spans="1:13" outlineLevel="2" x14ac:dyDescent="0.25">
      <c r="B159" s="6">
        <v>591</v>
      </c>
      <c r="C159" s="4">
        <v>52113100131034</v>
      </c>
      <c r="D159" t="s">
        <v>211</v>
      </c>
      <c r="E159" t="s">
        <v>212</v>
      </c>
      <c r="F159" s="1">
        <v>38692</v>
      </c>
      <c r="G159">
        <v>2005</v>
      </c>
      <c r="H159">
        <v>7</v>
      </c>
      <c r="I159">
        <v>1</v>
      </c>
      <c r="J159">
        <v>8</v>
      </c>
      <c r="K159" s="2">
        <v>41144</v>
      </c>
    </row>
    <row r="160" spans="1:13" outlineLevel="2" x14ac:dyDescent="0.25">
      <c r="B160" s="6">
        <v>591</v>
      </c>
      <c r="C160" s="4">
        <v>32113200178328</v>
      </c>
      <c r="D160" t="s">
        <v>213</v>
      </c>
      <c r="E160" t="s">
        <v>23</v>
      </c>
      <c r="F160" s="1">
        <v>37231</v>
      </c>
      <c r="G160">
        <v>1952</v>
      </c>
      <c r="H160">
        <v>0</v>
      </c>
      <c r="I160">
        <v>0</v>
      </c>
      <c r="J160">
        <v>0</v>
      </c>
    </row>
    <row r="161" spans="1:13" outlineLevel="2" x14ac:dyDescent="0.25">
      <c r="B161" s="6">
        <v>591</v>
      </c>
      <c r="C161" s="4">
        <v>32113200178450</v>
      </c>
      <c r="D161" t="s">
        <v>214</v>
      </c>
      <c r="E161" t="s">
        <v>215</v>
      </c>
      <c r="F161" s="1">
        <v>37231</v>
      </c>
      <c r="G161">
        <v>1955</v>
      </c>
      <c r="H161">
        <v>0</v>
      </c>
      <c r="I161">
        <v>0</v>
      </c>
      <c r="J161">
        <v>0</v>
      </c>
    </row>
    <row r="162" spans="1:13" outlineLevel="2" x14ac:dyDescent="0.25">
      <c r="B162" s="6">
        <v>591</v>
      </c>
      <c r="C162" s="4">
        <v>32113200072687</v>
      </c>
      <c r="D162" t="s">
        <v>216</v>
      </c>
      <c r="E162" t="s">
        <v>217</v>
      </c>
      <c r="F162" s="1">
        <v>37231</v>
      </c>
      <c r="G162">
        <v>1981</v>
      </c>
      <c r="H162">
        <v>1</v>
      </c>
      <c r="I162">
        <v>0</v>
      </c>
      <c r="J162">
        <v>1</v>
      </c>
    </row>
    <row r="163" spans="1:13" ht="30" outlineLevel="1" x14ac:dyDescent="0.25">
      <c r="A163" s="14" t="s">
        <v>357</v>
      </c>
      <c r="B163" s="9">
        <f>SUBTOTAL(3,B151:B162)</f>
        <v>12</v>
      </c>
      <c r="C163" s="10"/>
      <c r="D163" s="11"/>
      <c r="E163" s="11"/>
      <c r="F163" s="12"/>
      <c r="G163" s="11"/>
      <c r="H163" s="11"/>
      <c r="I163" s="11"/>
      <c r="J163" s="11"/>
      <c r="K163" s="11"/>
      <c r="L163" s="22" t="s">
        <v>393</v>
      </c>
      <c r="M163" s="19">
        <f>12/189</f>
        <v>6.3492063492063489E-2</v>
      </c>
    </row>
    <row r="164" spans="1:13" outlineLevel="2" x14ac:dyDescent="0.25">
      <c r="B164" s="6">
        <v>594</v>
      </c>
      <c r="C164" s="4">
        <v>32113100065963</v>
      </c>
      <c r="D164" t="s">
        <v>218</v>
      </c>
      <c r="E164" t="s">
        <v>219</v>
      </c>
      <c r="F164" s="1">
        <v>37930</v>
      </c>
      <c r="G164">
        <v>2002</v>
      </c>
      <c r="H164">
        <v>5</v>
      </c>
      <c r="I164">
        <v>2</v>
      </c>
      <c r="J164">
        <v>7</v>
      </c>
      <c r="K164" s="2">
        <v>42109</v>
      </c>
    </row>
    <row r="165" spans="1:13" outlineLevel="2" x14ac:dyDescent="0.25">
      <c r="B165" s="6">
        <v>594</v>
      </c>
      <c r="C165" s="4">
        <v>52113100269412</v>
      </c>
      <c r="D165" t="s">
        <v>220</v>
      </c>
      <c r="E165" t="s">
        <v>221</v>
      </c>
      <c r="F165" s="1">
        <v>40974.790972222225</v>
      </c>
      <c r="G165">
        <v>2004</v>
      </c>
      <c r="H165">
        <v>0</v>
      </c>
      <c r="I165">
        <v>1</v>
      </c>
      <c r="J165">
        <v>1</v>
      </c>
      <c r="K165" s="2">
        <v>41466</v>
      </c>
    </row>
    <row r="166" spans="1:13" ht="30" outlineLevel="1" x14ac:dyDescent="0.25">
      <c r="A166" s="14" t="s">
        <v>358</v>
      </c>
      <c r="B166" s="9">
        <f>SUBTOTAL(3,B164:B165)</f>
        <v>2</v>
      </c>
      <c r="C166" s="10"/>
      <c r="D166" s="11"/>
      <c r="E166" s="11"/>
      <c r="F166" s="12"/>
      <c r="G166" s="11"/>
      <c r="H166" s="11"/>
      <c r="I166" s="11"/>
      <c r="J166" s="11"/>
      <c r="K166" s="13"/>
      <c r="L166" s="22" t="s">
        <v>397</v>
      </c>
      <c r="M166" s="19">
        <v>0.01</v>
      </c>
    </row>
    <row r="167" spans="1:13" outlineLevel="2" x14ac:dyDescent="0.25">
      <c r="B167" s="6">
        <v>595</v>
      </c>
      <c r="C167" s="4">
        <v>32113200155128</v>
      </c>
      <c r="D167" t="s">
        <v>222</v>
      </c>
      <c r="E167" t="s">
        <v>223</v>
      </c>
      <c r="F167" s="1">
        <v>37279</v>
      </c>
      <c r="G167">
        <v>1970</v>
      </c>
      <c r="H167">
        <v>2</v>
      </c>
      <c r="I167">
        <v>0</v>
      </c>
      <c r="J167">
        <v>2</v>
      </c>
    </row>
    <row r="168" spans="1:13" outlineLevel="2" x14ac:dyDescent="0.25">
      <c r="B168" s="6">
        <v>595</v>
      </c>
      <c r="C168" s="4">
        <v>32113200199639</v>
      </c>
      <c r="D168" t="s">
        <v>224</v>
      </c>
      <c r="E168" t="s">
        <v>225</v>
      </c>
      <c r="F168" s="1">
        <v>37231</v>
      </c>
      <c r="G168">
        <v>1921</v>
      </c>
      <c r="H168">
        <v>6</v>
      </c>
      <c r="I168">
        <v>1</v>
      </c>
      <c r="J168">
        <v>7</v>
      </c>
      <c r="K168" s="2">
        <v>40988</v>
      </c>
    </row>
    <row r="169" spans="1:13" outlineLevel="2" x14ac:dyDescent="0.25">
      <c r="B169" s="6">
        <v>595</v>
      </c>
      <c r="C169" s="4">
        <v>32113100066151</v>
      </c>
      <c r="D169" t="s">
        <v>226</v>
      </c>
      <c r="F169" s="1">
        <v>37932</v>
      </c>
      <c r="G169">
        <v>2002</v>
      </c>
      <c r="H169">
        <v>6</v>
      </c>
      <c r="I169">
        <v>2</v>
      </c>
      <c r="J169">
        <v>8</v>
      </c>
      <c r="K169" s="2">
        <v>41851</v>
      </c>
    </row>
    <row r="170" spans="1:13" outlineLevel="2" x14ac:dyDescent="0.25">
      <c r="B170" s="6">
        <v>595</v>
      </c>
      <c r="C170" s="4">
        <v>52113300391941</v>
      </c>
      <c r="D170" t="s">
        <v>227</v>
      </c>
      <c r="E170" t="s">
        <v>228</v>
      </c>
      <c r="F170" s="1">
        <v>42164.695023148146</v>
      </c>
      <c r="G170">
        <v>2013</v>
      </c>
      <c r="H170">
        <v>0</v>
      </c>
      <c r="I170">
        <v>1</v>
      </c>
      <c r="J170">
        <v>1</v>
      </c>
      <c r="K170" s="2">
        <v>42221</v>
      </c>
    </row>
    <row r="171" spans="1:13" outlineLevel="2" x14ac:dyDescent="0.25">
      <c r="B171" s="6">
        <v>595</v>
      </c>
      <c r="C171" s="4">
        <v>32113100066227</v>
      </c>
      <c r="D171" t="s">
        <v>229</v>
      </c>
      <c r="E171" t="s">
        <v>230</v>
      </c>
      <c r="F171" s="1">
        <v>37931</v>
      </c>
      <c r="G171">
        <v>2002</v>
      </c>
      <c r="H171">
        <v>10</v>
      </c>
      <c r="I171">
        <v>1</v>
      </c>
      <c r="J171">
        <v>11</v>
      </c>
      <c r="K171" s="2">
        <v>42157</v>
      </c>
    </row>
    <row r="172" spans="1:13" outlineLevel="2" x14ac:dyDescent="0.25">
      <c r="B172" s="6">
        <v>595</v>
      </c>
      <c r="C172" s="4">
        <v>32113100065690</v>
      </c>
      <c r="D172" t="s">
        <v>231</v>
      </c>
      <c r="E172" t="s">
        <v>232</v>
      </c>
      <c r="F172" s="1">
        <v>37929</v>
      </c>
      <c r="G172">
        <v>2000</v>
      </c>
      <c r="H172">
        <v>6</v>
      </c>
      <c r="I172">
        <v>2</v>
      </c>
      <c r="J172">
        <v>8</v>
      </c>
      <c r="K172" s="2">
        <v>41873</v>
      </c>
    </row>
    <row r="173" spans="1:13" outlineLevel="2" x14ac:dyDescent="0.25">
      <c r="B173" s="6">
        <v>595</v>
      </c>
      <c r="C173" s="4">
        <v>52113300391891</v>
      </c>
      <c r="D173" t="s">
        <v>233</v>
      </c>
      <c r="F173" s="1">
        <v>42207.736134259256</v>
      </c>
      <c r="G173">
        <v>2013</v>
      </c>
      <c r="H173">
        <v>0</v>
      </c>
      <c r="I173">
        <v>1</v>
      </c>
      <c r="J173">
        <v>1</v>
      </c>
      <c r="K173" s="2">
        <v>42235</v>
      </c>
    </row>
    <row r="174" spans="1:13" outlineLevel="2" x14ac:dyDescent="0.25">
      <c r="B174" s="6">
        <v>595</v>
      </c>
      <c r="C174" s="4">
        <v>32113100023970</v>
      </c>
      <c r="D174" t="s">
        <v>234</v>
      </c>
      <c r="E174" t="s">
        <v>235</v>
      </c>
      <c r="F174" s="1">
        <v>37393</v>
      </c>
      <c r="G174">
        <v>1997</v>
      </c>
      <c r="H174">
        <v>5</v>
      </c>
      <c r="I174">
        <v>4</v>
      </c>
      <c r="J174">
        <v>9</v>
      </c>
      <c r="K174" s="2">
        <v>41437</v>
      </c>
    </row>
    <row r="175" spans="1:13" outlineLevel="2" x14ac:dyDescent="0.25">
      <c r="B175" s="6">
        <v>595</v>
      </c>
      <c r="C175" s="4">
        <v>52113300392071</v>
      </c>
      <c r="D175" t="s">
        <v>236</v>
      </c>
      <c r="F175" s="1">
        <v>42167.687164351853</v>
      </c>
      <c r="G175">
        <v>2011</v>
      </c>
      <c r="H175">
        <v>0</v>
      </c>
      <c r="I175">
        <v>1</v>
      </c>
      <c r="J175">
        <v>1</v>
      </c>
      <c r="K175" s="2">
        <v>42249</v>
      </c>
    </row>
    <row r="176" spans="1:13" outlineLevel="2" x14ac:dyDescent="0.25">
      <c r="B176" s="6">
        <v>595</v>
      </c>
      <c r="C176" s="4">
        <v>32113200055351</v>
      </c>
      <c r="D176" t="s">
        <v>237</v>
      </c>
      <c r="E176" t="s">
        <v>238</v>
      </c>
      <c r="F176" s="1">
        <v>37231</v>
      </c>
      <c r="G176">
        <v>1981</v>
      </c>
      <c r="H176">
        <v>0</v>
      </c>
      <c r="I176">
        <v>0</v>
      </c>
      <c r="J176">
        <v>0</v>
      </c>
    </row>
    <row r="177" spans="1:13" outlineLevel="1" x14ac:dyDescent="0.25">
      <c r="A177" s="14" t="s">
        <v>359</v>
      </c>
      <c r="B177" s="9">
        <f>SUBTOTAL(3,B167:B176)</f>
        <v>10</v>
      </c>
      <c r="C177" s="10"/>
      <c r="D177" s="11"/>
      <c r="E177" s="11"/>
      <c r="F177" s="12"/>
      <c r="G177" s="11"/>
      <c r="H177" s="11"/>
      <c r="I177" s="11"/>
      <c r="J177" s="11"/>
      <c r="K177" s="11"/>
      <c r="L177" s="22" t="s">
        <v>398</v>
      </c>
      <c r="M177" s="19">
        <f>10/189</f>
        <v>5.2910052910052907E-2</v>
      </c>
    </row>
    <row r="178" spans="1:13" outlineLevel="2" x14ac:dyDescent="0.25">
      <c r="B178" s="6">
        <v>597</v>
      </c>
      <c r="C178" s="4">
        <v>52113300270186</v>
      </c>
      <c r="D178" t="s">
        <v>239</v>
      </c>
      <c r="E178" t="s">
        <v>240</v>
      </c>
      <c r="F178" s="1">
        <v>40983.784479166665</v>
      </c>
      <c r="G178">
        <v>2011</v>
      </c>
      <c r="H178">
        <v>0</v>
      </c>
      <c r="I178">
        <v>3</v>
      </c>
      <c r="J178">
        <v>3</v>
      </c>
      <c r="K178" s="2">
        <v>41435</v>
      </c>
    </row>
    <row r="179" spans="1:13" outlineLevel="2" x14ac:dyDescent="0.25">
      <c r="B179" s="6">
        <v>597</v>
      </c>
      <c r="C179" s="4">
        <v>52113300271341</v>
      </c>
      <c r="D179" t="s">
        <v>241</v>
      </c>
      <c r="E179" t="s">
        <v>133</v>
      </c>
      <c r="F179" s="1">
        <v>41001.815729166665</v>
      </c>
      <c r="G179">
        <v>2008</v>
      </c>
      <c r="H179">
        <v>0</v>
      </c>
      <c r="I179">
        <v>4</v>
      </c>
      <c r="J179">
        <v>4</v>
      </c>
      <c r="K179" s="2">
        <v>41730</v>
      </c>
    </row>
    <row r="180" spans="1:13" outlineLevel="2" x14ac:dyDescent="0.25">
      <c r="B180" s="6">
        <v>597</v>
      </c>
      <c r="C180" s="4">
        <v>32113100023988</v>
      </c>
      <c r="D180" t="s">
        <v>242</v>
      </c>
      <c r="E180" t="s">
        <v>243</v>
      </c>
      <c r="F180" s="1">
        <v>37393</v>
      </c>
      <c r="G180">
        <v>1990</v>
      </c>
      <c r="H180">
        <v>1</v>
      </c>
      <c r="I180">
        <v>0</v>
      </c>
      <c r="J180">
        <v>1</v>
      </c>
    </row>
    <row r="181" spans="1:13" outlineLevel="2" x14ac:dyDescent="0.25">
      <c r="B181" s="6">
        <v>597</v>
      </c>
      <c r="C181" s="4">
        <v>32113100068124</v>
      </c>
      <c r="D181" t="s">
        <v>244</v>
      </c>
      <c r="E181" t="s">
        <v>245</v>
      </c>
      <c r="F181" s="1">
        <v>37946</v>
      </c>
      <c r="G181">
        <v>1995</v>
      </c>
      <c r="H181">
        <v>6</v>
      </c>
      <c r="I181">
        <v>0</v>
      </c>
      <c r="J181">
        <v>6</v>
      </c>
    </row>
    <row r="182" spans="1:13" outlineLevel="2" x14ac:dyDescent="0.25">
      <c r="B182" s="6">
        <v>597</v>
      </c>
      <c r="C182" s="4">
        <v>32113200129016</v>
      </c>
      <c r="D182" t="s">
        <v>246</v>
      </c>
      <c r="E182" t="s">
        <v>247</v>
      </c>
      <c r="F182" s="1">
        <v>37279</v>
      </c>
      <c r="G182">
        <v>1998</v>
      </c>
      <c r="H182">
        <v>5</v>
      </c>
      <c r="I182">
        <v>1</v>
      </c>
      <c r="J182">
        <v>6</v>
      </c>
      <c r="K182" s="2">
        <v>40899</v>
      </c>
    </row>
    <row r="183" spans="1:13" outlineLevel="2" x14ac:dyDescent="0.25">
      <c r="B183" s="6">
        <v>597</v>
      </c>
      <c r="C183" s="4">
        <v>32113100092298</v>
      </c>
      <c r="D183" t="s">
        <v>248</v>
      </c>
      <c r="F183" s="1">
        <v>38377</v>
      </c>
      <c r="G183">
        <v>2002</v>
      </c>
      <c r="H183">
        <v>9</v>
      </c>
      <c r="I183">
        <v>4</v>
      </c>
      <c r="J183">
        <v>13</v>
      </c>
      <c r="K183" s="2">
        <v>41143</v>
      </c>
    </row>
    <row r="184" spans="1:13" outlineLevel="2" x14ac:dyDescent="0.25">
      <c r="B184" s="6">
        <v>597</v>
      </c>
      <c r="C184" s="4">
        <v>32113100067878</v>
      </c>
      <c r="D184" t="s">
        <v>249</v>
      </c>
      <c r="E184" t="s">
        <v>250</v>
      </c>
      <c r="F184" s="1">
        <v>37939</v>
      </c>
      <c r="G184">
        <v>2002</v>
      </c>
      <c r="H184">
        <v>13</v>
      </c>
      <c r="I184">
        <v>2</v>
      </c>
      <c r="J184">
        <v>15</v>
      </c>
      <c r="K184" s="2">
        <v>40899</v>
      </c>
    </row>
    <row r="185" spans="1:13" outlineLevel="2" x14ac:dyDescent="0.25">
      <c r="B185" s="6">
        <v>597</v>
      </c>
      <c r="C185" s="4">
        <v>52113300271358</v>
      </c>
      <c r="D185" t="s">
        <v>251</v>
      </c>
      <c r="E185" t="s">
        <v>252</v>
      </c>
      <c r="F185" s="1">
        <v>41001.818854166668</v>
      </c>
      <c r="G185">
        <v>2012</v>
      </c>
      <c r="H185">
        <v>0</v>
      </c>
      <c r="I185">
        <v>5</v>
      </c>
      <c r="J185">
        <v>5</v>
      </c>
      <c r="K185" s="2">
        <v>41512</v>
      </c>
    </row>
    <row r="186" spans="1:13" outlineLevel="2" x14ac:dyDescent="0.25">
      <c r="B186" s="6">
        <v>597</v>
      </c>
      <c r="C186" s="4">
        <v>32113200137878</v>
      </c>
      <c r="D186" t="s">
        <v>253</v>
      </c>
      <c r="E186" t="s">
        <v>254</v>
      </c>
      <c r="F186" s="1">
        <v>37231</v>
      </c>
      <c r="G186">
        <v>1982</v>
      </c>
      <c r="H186">
        <v>1</v>
      </c>
      <c r="I186">
        <v>1</v>
      </c>
      <c r="J186">
        <v>2</v>
      </c>
      <c r="K186" s="2">
        <v>41018</v>
      </c>
    </row>
    <row r="187" spans="1:13" ht="30" outlineLevel="1" x14ac:dyDescent="0.25">
      <c r="A187" s="14" t="s">
        <v>360</v>
      </c>
      <c r="B187" s="9">
        <f>SUBTOTAL(3,B178:B186)</f>
        <v>9</v>
      </c>
      <c r="C187" s="10"/>
      <c r="D187" s="11"/>
      <c r="E187" s="11"/>
      <c r="F187" s="12"/>
      <c r="G187" s="11"/>
      <c r="H187" s="11"/>
      <c r="I187" s="11"/>
      <c r="J187" s="11"/>
      <c r="K187" s="13"/>
      <c r="L187" s="22" t="s">
        <v>399</v>
      </c>
      <c r="M187" s="19">
        <f>9/189</f>
        <v>4.7619047619047616E-2</v>
      </c>
    </row>
    <row r="188" spans="1:13" outlineLevel="2" x14ac:dyDescent="0.25">
      <c r="B188" s="6">
        <v>598</v>
      </c>
      <c r="C188" s="4">
        <v>32113200072695</v>
      </c>
      <c r="D188" t="s">
        <v>284</v>
      </c>
      <c r="E188" t="s">
        <v>285</v>
      </c>
      <c r="F188" s="1">
        <v>37231</v>
      </c>
      <c r="G188">
        <v>1974</v>
      </c>
      <c r="H188">
        <v>0</v>
      </c>
      <c r="I188">
        <v>0</v>
      </c>
      <c r="J188">
        <v>0</v>
      </c>
    </row>
    <row r="189" spans="1:13" outlineLevel="2" x14ac:dyDescent="0.25">
      <c r="B189" s="6">
        <v>598</v>
      </c>
      <c r="C189" s="4">
        <v>32113200182551</v>
      </c>
      <c r="D189" t="s">
        <v>286</v>
      </c>
      <c r="E189" t="s">
        <v>287</v>
      </c>
      <c r="F189" s="1">
        <v>37231</v>
      </c>
      <c r="G189">
        <v>1973</v>
      </c>
      <c r="H189">
        <v>0</v>
      </c>
      <c r="I189">
        <v>0</v>
      </c>
      <c r="J189">
        <v>0</v>
      </c>
    </row>
    <row r="190" spans="1:13" outlineLevel="2" x14ac:dyDescent="0.25">
      <c r="B190" s="6">
        <v>598</v>
      </c>
      <c r="C190" s="4">
        <v>52113300304415</v>
      </c>
      <c r="D190" t="s">
        <v>255</v>
      </c>
      <c r="E190" t="s">
        <v>256</v>
      </c>
      <c r="F190" s="1">
        <v>41506.793055555558</v>
      </c>
      <c r="G190">
        <v>2013</v>
      </c>
      <c r="H190">
        <v>0</v>
      </c>
      <c r="I190">
        <v>3</v>
      </c>
      <c r="J190">
        <v>3</v>
      </c>
      <c r="K190" s="2">
        <v>42025</v>
      </c>
    </row>
    <row r="191" spans="1:13" outlineLevel="2" x14ac:dyDescent="0.25">
      <c r="B191" s="6">
        <v>598</v>
      </c>
      <c r="C191" s="4">
        <v>32113200046061</v>
      </c>
      <c r="D191" t="s">
        <v>257</v>
      </c>
      <c r="F191" s="1">
        <v>37231</v>
      </c>
      <c r="G191">
        <v>1979</v>
      </c>
      <c r="H191">
        <v>3</v>
      </c>
      <c r="I191">
        <v>0</v>
      </c>
      <c r="J191">
        <v>3</v>
      </c>
    </row>
    <row r="192" spans="1:13" outlineLevel="2" x14ac:dyDescent="0.25">
      <c r="B192" s="6">
        <v>598</v>
      </c>
      <c r="C192" s="4">
        <v>32113200045410</v>
      </c>
      <c r="D192" t="s">
        <v>258</v>
      </c>
      <c r="E192" t="s">
        <v>259</v>
      </c>
      <c r="F192" s="1">
        <v>37231</v>
      </c>
      <c r="G192">
        <v>1988</v>
      </c>
      <c r="H192">
        <v>2</v>
      </c>
      <c r="I192">
        <v>5</v>
      </c>
      <c r="J192">
        <v>7</v>
      </c>
      <c r="K192" s="2">
        <v>42088</v>
      </c>
    </row>
    <row r="193" spans="2:11" outlineLevel="2" x14ac:dyDescent="0.25">
      <c r="B193" s="6">
        <v>598</v>
      </c>
      <c r="C193" s="4">
        <v>52113100155926</v>
      </c>
      <c r="D193" t="s">
        <v>260</v>
      </c>
      <c r="E193" t="s">
        <v>261</v>
      </c>
      <c r="F193" s="1">
        <v>39104</v>
      </c>
      <c r="G193">
        <v>2006</v>
      </c>
      <c r="H193">
        <v>5</v>
      </c>
      <c r="I193">
        <v>0</v>
      </c>
      <c r="J193">
        <v>5</v>
      </c>
    </row>
    <row r="194" spans="2:11" outlineLevel="2" x14ac:dyDescent="0.25">
      <c r="B194" s="6">
        <v>598</v>
      </c>
      <c r="C194" s="4">
        <v>32113100065864</v>
      </c>
      <c r="D194" t="s">
        <v>262</v>
      </c>
      <c r="F194" s="1">
        <v>37929</v>
      </c>
      <c r="G194">
        <v>2003</v>
      </c>
      <c r="H194">
        <v>7</v>
      </c>
      <c r="I194">
        <v>0</v>
      </c>
      <c r="J194">
        <v>7</v>
      </c>
    </row>
    <row r="195" spans="2:11" outlineLevel="2" x14ac:dyDescent="0.25">
      <c r="B195" s="6">
        <v>598</v>
      </c>
      <c r="C195" s="4">
        <v>32113200153412</v>
      </c>
      <c r="D195" t="s">
        <v>263</v>
      </c>
      <c r="E195" t="s">
        <v>264</v>
      </c>
      <c r="F195" s="1">
        <v>37263</v>
      </c>
      <c r="G195">
        <v>1998</v>
      </c>
      <c r="H195">
        <v>6</v>
      </c>
      <c r="I195">
        <v>2</v>
      </c>
      <c r="J195">
        <v>8</v>
      </c>
      <c r="K195" s="2">
        <v>41813</v>
      </c>
    </row>
    <row r="196" spans="2:11" outlineLevel="2" x14ac:dyDescent="0.25">
      <c r="B196" s="6">
        <v>598</v>
      </c>
      <c r="C196" s="4">
        <v>52113100244860</v>
      </c>
      <c r="D196" t="s">
        <v>265</v>
      </c>
      <c r="E196" t="s">
        <v>264</v>
      </c>
      <c r="F196" s="1">
        <v>40626.77853009259</v>
      </c>
      <c r="G196">
        <v>2010</v>
      </c>
      <c r="H196">
        <v>0</v>
      </c>
      <c r="I196">
        <v>9</v>
      </c>
      <c r="J196">
        <v>9</v>
      </c>
      <c r="K196" s="2">
        <v>41071</v>
      </c>
    </row>
    <row r="197" spans="2:11" outlineLevel="2" x14ac:dyDescent="0.25">
      <c r="B197" s="6">
        <v>598</v>
      </c>
      <c r="C197" s="4">
        <v>52113300391925</v>
      </c>
      <c r="D197" t="s">
        <v>266</v>
      </c>
      <c r="E197" t="s">
        <v>267</v>
      </c>
      <c r="F197" s="1">
        <v>42179.412395833337</v>
      </c>
      <c r="G197">
        <v>2011</v>
      </c>
      <c r="H197">
        <v>0</v>
      </c>
      <c r="I197">
        <v>1</v>
      </c>
      <c r="J197">
        <v>1</v>
      </c>
      <c r="K197" s="2">
        <v>42231</v>
      </c>
    </row>
    <row r="198" spans="2:11" outlineLevel="2" x14ac:dyDescent="0.25">
      <c r="B198" s="6">
        <v>598</v>
      </c>
      <c r="C198" s="4">
        <v>52113300296801</v>
      </c>
      <c r="D198" t="s">
        <v>268</v>
      </c>
      <c r="E198" t="s">
        <v>269</v>
      </c>
      <c r="F198" s="1">
        <v>41397.65388888889</v>
      </c>
      <c r="G198">
        <v>2013</v>
      </c>
      <c r="H198">
        <v>0</v>
      </c>
      <c r="I198">
        <v>3</v>
      </c>
      <c r="J198">
        <v>3</v>
      </c>
      <c r="K198" s="2">
        <v>42007</v>
      </c>
    </row>
    <row r="199" spans="2:11" outlineLevel="2" x14ac:dyDescent="0.25">
      <c r="B199" s="6">
        <v>598</v>
      </c>
      <c r="C199" s="4">
        <v>32113100024028</v>
      </c>
      <c r="D199" t="s">
        <v>270</v>
      </c>
      <c r="E199" t="s">
        <v>271</v>
      </c>
      <c r="F199" s="1">
        <v>37393</v>
      </c>
      <c r="G199">
        <v>1953</v>
      </c>
      <c r="H199">
        <v>0</v>
      </c>
      <c r="I199">
        <v>0</v>
      </c>
      <c r="J199">
        <v>0</v>
      </c>
    </row>
    <row r="200" spans="2:11" outlineLevel="2" x14ac:dyDescent="0.25">
      <c r="B200" s="6">
        <v>598</v>
      </c>
      <c r="C200" s="4">
        <v>32113200180670</v>
      </c>
      <c r="D200" t="s">
        <v>270</v>
      </c>
      <c r="E200" t="s">
        <v>271</v>
      </c>
      <c r="F200" s="1">
        <v>37231</v>
      </c>
      <c r="G200">
        <v>1953</v>
      </c>
      <c r="H200">
        <v>0</v>
      </c>
      <c r="I200">
        <v>0</v>
      </c>
      <c r="J200">
        <v>0</v>
      </c>
    </row>
    <row r="201" spans="2:11" outlineLevel="2" x14ac:dyDescent="0.25">
      <c r="B201" s="6">
        <v>598</v>
      </c>
      <c r="C201" s="4">
        <v>32113200133836</v>
      </c>
      <c r="D201" t="s">
        <v>272</v>
      </c>
      <c r="E201" t="s">
        <v>273</v>
      </c>
      <c r="F201" s="1">
        <v>37263</v>
      </c>
      <c r="G201">
        <v>2001</v>
      </c>
      <c r="H201">
        <v>3</v>
      </c>
      <c r="I201">
        <v>5</v>
      </c>
      <c r="J201">
        <v>8</v>
      </c>
      <c r="K201" s="2">
        <v>40940</v>
      </c>
    </row>
    <row r="202" spans="2:11" outlineLevel="2" x14ac:dyDescent="0.25">
      <c r="B202" s="6">
        <v>598</v>
      </c>
      <c r="C202" s="4">
        <v>32113100065724</v>
      </c>
      <c r="D202" t="s">
        <v>274</v>
      </c>
      <c r="E202" t="s">
        <v>275</v>
      </c>
      <c r="F202" s="1">
        <v>37929</v>
      </c>
      <c r="G202">
        <v>2001</v>
      </c>
      <c r="H202">
        <v>4</v>
      </c>
      <c r="I202">
        <v>5</v>
      </c>
      <c r="J202">
        <v>9</v>
      </c>
      <c r="K202" s="2">
        <v>41813</v>
      </c>
    </row>
    <row r="203" spans="2:11" outlineLevel="2" x14ac:dyDescent="0.25">
      <c r="B203" s="6">
        <v>598</v>
      </c>
      <c r="C203" s="4">
        <v>32113100068462</v>
      </c>
      <c r="D203" t="s">
        <v>276</v>
      </c>
      <c r="F203" s="1">
        <v>37951</v>
      </c>
      <c r="G203">
        <v>2003</v>
      </c>
      <c r="H203">
        <v>1</v>
      </c>
      <c r="I203">
        <v>0</v>
      </c>
      <c r="J203">
        <v>1</v>
      </c>
    </row>
    <row r="204" spans="2:11" outlineLevel="2" x14ac:dyDescent="0.25">
      <c r="B204" s="6">
        <v>598</v>
      </c>
      <c r="C204" s="4">
        <v>32113100048928</v>
      </c>
      <c r="D204" t="s">
        <v>277</v>
      </c>
      <c r="E204" t="s">
        <v>261</v>
      </c>
      <c r="F204" s="1">
        <v>37656</v>
      </c>
      <c r="G204">
        <v>2000</v>
      </c>
      <c r="H204">
        <v>5</v>
      </c>
      <c r="I204">
        <v>2</v>
      </c>
      <c r="J204">
        <v>7</v>
      </c>
      <c r="K204" s="2">
        <v>41820</v>
      </c>
    </row>
    <row r="205" spans="2:11" outlineLevel="2" x14ac:dyDescent="0.25">
      <c r="B205" s="6">
        <v>598</v>
      </c>
      <c r="C205" s="4">
        <v>52113300372099</v>
      </c>
      <c r="D205" t="s">
        <v>278</v>
      </c>
      <c r="E205" t="s">
        <v>279</v>
      </c>
      <c r="F205" s="1">
        <v>42177.692430555559</v>
      </c>
      <c r="G205">
        <v>2008</v>
      </c>
      <c r="H205">
        <v>0</v>
      </c>
      <c r="I205">
        <v>0</v>
      </c>
      <c r="J205">
        <v>0</v>
      </c>
    </row>
    <row r="206" spans="2:11" outlineLevel="2" x14ac:dyDescent="0.25">
      <c r="B206" s="6">
        <v>598</v>
      </c>
      <c r="C206" s="4">
        <v>52113300391933</v>
      </c>
      <c r="D206" t="s">
        <v>280</v>
      </c>
      <c r="E206" t="s">
        <v>281</v>
      </c>
      <c r="F206" s="1">
        <v>42153.606006944443</v>
      </c>
      <c r="G206">
        <v>2011</v>
      </c>
      <c r="H206">
        <v>0</v>
      </c>
      <c r="I206">
        <v>3</v>
      </c>
      <c r="J206">
        <v>3</v>
      </c>
      <c r="K206" s="2">
        <v>42201</v>
      </c>
    </row>
    <row r="207" spans="2:11" outlineLevel="2" x14ac:dyDescent="0.25">
      <c r="B207" s="6">
        <v>598</v>
      </c>
      <c r="C207" s="4">
        <v>32113100064172</v>
      </c>
      <c r="D207" t="s">
        <v>282</v>
      </c>
      <c r="E207" t="s">
        <v>181</v>
      </c>
      <c r="F207" s="1">
        <v>37890</v>
      </c>
      <c r="G207">
        <v>2009</v>
      </c>
      <c r="H207">
        <v>3</v>
      </c>
      <c r="I207">
        <v>3</v>
      </c>
      <c r="J207">
        <v>6</v>
      </c>
      <c r="K207" s="2">
        <v>41011</v>
      </c>
    </row>
    <row r="208" spans="2:11" outlineLevel="2" x14ac:dyDescent="0.25">
      <c r="B208" s="6">
        <v>598</v>
      </c>
      <c r="C208" s="4">
        <v>32113200066275</v>
      </c>
      <c r="D208" t="s">
        <v>283</v>
      </c>
      <c r="E208" t="s">
        <v>181</v>
      </c>
      <c r="F208" s="1">
        <v>37231</v>
      </c>
      <c r="G208">
        <v>2000</v>
      </c>
      <c r="H208">
        <v>3</v>
      </c>
      <c r="I208">
        <v>0</v>
      </c>
      <c r="J208">
        <v>3</v>
      </c>
    </row>
    <row r="209" spans="2:11" outlineLevel="2" x14ac:dyDescent="0.25">
      <c r="B209" s="6">
        <v>598</v>
      </c>
      <c r="C209" s="4">
        <v>32113200179854</v>
      </c>
      <c r="D209" t="s">
        <v>288</v>
      </c>
      <c r="E209" t="s">
        <v>289</v>
      </c>
      <c r="F209" s="1">
        <v>37231</v>
      </c>
      <c r="G209">
        <v>1946</v>
      </c>
      <c r="H209">
        <v>0</v>
      </c>
      <c r="I209">
        <v>0</v>
      </c>
      <c r="J209">
        <v>0</v>
      </c>
    </row>
    <row r="210" spans="2:11" outlineLevel="2" x14ac:dyDescent="0.25">
      <c r="B210" s="6">
        <v>598</v>
      </c>
      <c r="C210" s="4">
        <v>32113100099038</v>
      </c>
      <c r="D210" t="s">
        <v>290</v>
      </c>
      <c r="E210" t="s">
        <v>291</v>
      </c>
      <c r="F210" s="1">
        <v>37231</v>
      </c>
      <c r="G210">
        <v>1953</v>
      </c>
      <c r="H210">
        <v>0</v>
      </c>
      <c r="I210">
        <v>0</v>
      </c>
      <c r="J210">
        <v>0</v>
      </c>
    </row>
    <row r="211" spans="2:11" outlineLevel="2" x14ac:dyDescent="0.25">
      <c r="B211" s="6">
        <v>598</v>
      </c>
      <c r="C211" s="4">
        <v>32113100068140</v>
      </c>
      <c r="D211" t="s">
        <v>292</v>
      </c>
      <c r="E211" t="s">
        <v>293</v>
      </c>
      <c r="F211" s="1">
        <v>37931</v>
      </c>
      <c r="G211">
        <v>1994</v>
      </c>
      <c r="H211">
        <v>5</v>
      </c>
      <c r="I211">
        <v>0</v>
      </c>
      <c r="J211">
        <v>5</v>
      </c>
    </row>
    <row r="212" spans="2:11" outlineLevel="2" x14ac:dyDescent="0.25">
      <c r="B212" s="6">
        <v>598</v>
      </c>
      <c r="C212" s="4">
        <v>32113200083874</v>
      </c>
      <c r="D212" t="s">
        <v>294</v>
      </c>
      <c r="E212" t="s">
        <v>295</v>
      </c>
      <c r="F212" s="1">
        <v>37231</v>
      </c>
      <c r="G212">
        <v>1981</v>
      </c>
      <c r="H212">
        <v>0</v>
      </c>
      <c r="I212">
        <v>0</v>
      </c>
      <c r="J212">
        <v>0</v>
      </c>
    </row>
    <row r="213" spans="2:11" outlineLevel="2" x14ac:dyDescent="0.25">
      <c r="B213" s="6">
        <v>598</v>
      </c>
      <c r="C213" s="4">
        <v>32113200156464</v>
      </c>
      <c r="D213" t="s">
        <v>296</v>
      </c>
      <c r="E213" t="s">
        <v>291</v>
      </c>
      <c r="F213" s="1">
        <v>38853</v>
      </c>
      <c r="G213">
        <v>1950</v>
      </c>
      <c r="H213">
        <v>2</v>
      </c>
      <c r="I213">
        <v>0</v>
      </c>
      <c r="J213">
        <v>2</v>
      </c>
    </row>
    <row r="214" spans="2:11" outlineLevel="2" x14ac:dyDescent="0.25">
      <c r="B214" s="6">
        <v>598</v>
      </c>
      <c r="C214" s="4">
        <v>32113200098005</v>
      </c>
      <c r="D214" t="s">
        <v>297</v>
      </c>
      <c r="F214" s="1">
        <v>37231</v>
      </c>
      <c r="G214">
        <v>1983</v>
      </c>
      <c r="H214">
        <v>0</v>
      </c>
      <c r="I214">
        <v>0</v>
      </c>
      <c r="J214">
        <v>0</v>
      </c>
    </row>
    <row r="215" spans="2:11" outlineLevel="2" x14ac:dyDescent="0.25">
      <c r="B215" s="6">
        <v>598</v>
      </c>
      <c r="C215" s="4">
        <v>32113100023111</v>
      </c>
      <c r="D215" t="s">
        <v>297</v>
      </c>
      <c r="F215" s="1">
        <v>37393</v>
      </c>
      <c r="G215">
        <v>1983</v>
      </c>
      <c r="H215">
        <v>1</v>
      </c>
      <c r="I215">
        <v>0</v>
      </c>
      <c r="J215">
        <v>1</v>
      </c>
    </row>
    <row r="216" spans="2:11" outlineLevel="2" x14ac:dyDescent="0.25">
      <c r="B216" s="6">
        <v>598</v>
      </c>
      <c r="C216" s="4">
        <v>32113100023103</v>
      </c>
      <c r="D216" t="s">
        <v>297</v>
      </c>
      <c r="F216" s="1">
        <v>37393</v>
      </c>
      <c r="G216">
        <v>1983</v>
      </c>
      <c r="H216">
        <v>1</v>
      </c>
      <c r="I216">
        <v>1</v>
      </c>
      <c r="J216">
        <v>2</v>
      </c>
      <c r="K216" s="2">
        <v>41694</v>
      </c>
    </row>
    <row r="217" spans="2:11" outlineLevel="2" x14ac:dyDescent="0.25">
      <c r="B217" s="6">
        <v>598</v>
      </c>
      <c r="C217" s="4">
        <v>32113200205600</v>
      </c>
      <c r="D217" t="s">
        <v>298</v>
      </c>
      <c r="E217" t="s">
        <v>299</v>
      </c>
      <c r="F217" s="1">
        <v>37279</v>
      </c>
      <c r="G217">
        <v>1980</v>
      </c>
      <c r="H217">
        <v>4</v>
      </c>
      <c r="I217">
        <v>2</v>
      </c>
      <c r="J217">
        <v>6</v>
      </c>
      <c r="K217" s="2">
        <v>42025</v>
      </c>
    </row>
    <row r="218" spans="2:11" outlineLevel="2" x14ac:dyDescent="0.25">
      <c r="B218" s="6">
        <v>598</v>
      </c>
      <c r="C218" s="4">
        <v>32113100099020</v>
      </c>
      <c r="D218" t="s">
        <v>300</v>
      </c>
      <c r="E218" t="s">
        <v>301</v>
      </c>
      <c r="F218" s="1">
        <v>38453</v>
      </c>
      <c r="G218">
        <v>1991</v>
      </c>
      <c r="H218">
        <v>0</v>
      </c>
      <c r="I218">
        <v>0</v>
      </c>
      <c r="J218">
        <v>0</v>
      </c>
    </row>
    <row r="219" spans="2:11" outlineLevel="2" x14ac:dyDescent="0.25">
      <c r="B219" s="6">
        <v>598</v>
      </c>
      <c r="C219" s="4">
        <v>32113200081308</v>
      </c>
      <c r="D219" t="s">
        <v>302</v>
      </c>
      <c r="E219" t="s">
        <v>303</v>
      </c>
      <c r="F219" s="1">
        <v>37231</v>
      </c>
      <c r="G219">
        <v>1986</v>
      </c>
      <c r="H219">
        <v>0</v>
      </c>
      <c r="I219">
        <v>6</v>
      </c>
      <c r="J219">
        <v>6</v>
      </c>
      <c r="K219" s="2">
        <v>41719</v>
      </c>
    </row>
    <row r="220" spans="2:11" outlineLevel="2" x14ac:dyDescent="0.25">
      <c r="B220" s="6">
        <v>598</v>
      </c>
      <c r="C220" s="4">
        <v>32113200106642</v>
      </c>
      <c r="D220" t="s">
        <v>304</v>
      </c>
      <c r="E220" t="s">
        <v>305</v>
      </c>
      <c r="F220" s="1">
        <v>37231</v>
      </c>
      <c r="G220">
        <v>1989</v>
      </c>
      <c r="H220">
        <v>1</v>
      </c>
      <c r="I220">
        <v>2</v>
      </c>
      <c r="J220">
        <v>3</v>
      </c>
      <c r="K220" s="2">
        <v>40907</v>
      </c>
    </row>
    <row r="221" spans="2:11" outlineLevel="2" x14ac:dyDescent="0.25">
      <c r="B221" s="6">
        <v>598</v>
      </c>
      <c r="C221" s="4">
        <v>52113300271721</v>
      </c>
      <c r="D221" t="s">
        <v>306</v>
      </c>
      <c r="E221" t="s">
        <v>307</v>
      </c>
      <c r="F221" s="1">
        <v>41005.482916666668</v>
      </c>
      <c r="G221">
        <v>2012</v>
      </c>
      <c r="H221">
        <v>0</v>
      </c>
      <c r="I221">
        <v>0</v>
      </c>
      <c r="J221">
        <v>0</v>
      </c>
    </row>
    <row r="222" spans="2:11" outlineLevel="2" x14ac:dyDescent="0.25">
      <c r="B222" s="6">
        <v>598</v>
      </c>
      <c r="C222" s="4">
        <v>32113200139866</v>
      </c>
      <c r="D222" t="s">
        <v>308</v>
      </c>
      <c r="E222" t="s">
        <v>309</v>
      </c>
      <c r="F222" s="1">
        <v>37231</v>
      </c>
      <c r="G222">
        <v>1983</v>
      </c>
      <c r="H222">
        <v>0</v>
      </c>
      <c r="I222">
        <v>0</v>
      </c>
      <c r="J222">
        <v>0</v>
      </c>
    </row>
    <row r="223" spans="2:11" outlineLevel="2" x14ac:dyDescent="0.25">
      <c r="B223" s="6">
        <v>598</v>
      </c>
      <c r="C223" s="4">
        <v>32113200041559</v>
      </c>
      <c r="D223" t="s">
        <v>310</v>
      </c>
      <c r="E223" t="s">
        <v>311</v>
      </c>
      <c r="F223" s="1">
        <v>37231</v>
      </c>
      <c r="G223">
        <v>1987</v>
      </c>
      <c r="H223">
        <v>0</v>
      </c>
      <c r="I223">
        <v>0</v>
      </c>
      <c r="J223">
        <v>0</v>
      </c>
    </row>
    <row r="224" spans="2:11" outlineLevel="2" x14ac:dyDescent="0.25">
      <c r="B224" s="6">
        <v>598</v>
      </c>
      <c r="C224" s="4">
        <v>52113100133881</v>
      </c>
      <c r="D224" t="s">
        <v>312</v>
      </c>
      <c r="E224" t="s">
        <v>313</v>
      </c>
      <c r="F224" s="1">
        <v>38764</v>
      </c>
      <c r="G224">
        <v>2006</v>
      </c>
      <c r="H224">
        <v>1</v>
      </c>
      <c r="I224">
        <v>0</v>
      </c>
      <c r="J224">
        <v>1</v>
      </c>
    </row>
    <row r="225" spans="1:13" outlineLevel="2" x14ac:dyDescent="0.25">
      <c r="B225" s="6">
        <v>598</v>
      </c>
      <c r="C225" s="4">
        <v>52113300368295</v>
      </c>
      <c r="D225" t="s">
        <v>314</v>
      </c>
      <c r="E225" t="s">
        <v>315</v>
      </c>
      <c r="F225" s="1">
        <v>42104.64503472222</v>
      </c>
      <c r="G225">
        <v>2014</v>
      </c>
      <c r="H225">
        <v>0</v>
      </c>
      <c r="I225">
        <v>6</v>
      </c>
      <c r="J225">
        <v>6</v>
      </c>
      <c r="K225" s="2">
        <v>42234</v>
      </c>
    </row>
    <row r="226" spans="1:13" outlineLevel="2" x14ac:dyDescent="0.25">
      <c r="B226" s="6">
        <v>598</v>
      </c>
      <c r="C226" s="4">
        <v>52113300275599</v>
      </c>
      <c r="D226" t="s">
        <v>316</v>
      </c>
      <c r="E226" t="s">
        <v>317</v>
      </c>
      <c r="F226" s="1">
        <v>41064.805844907409</v>
      </c>
      <c r="G226">
        <v>2012</v>
      </c>
      <c r="H226">
        <v>0</v>
      </c>
      <c r="I226">
        <v>5</v>
      </c>
      <c r="J226">
        <v>5</v>
      </c>
      <c r="K226" s="2">
        <v>41907</v>
      </c>
    </row>
    <row r="227" spans="1:13" outlineLevel="2" x14ac:dyDescent="0.25">
      <c r="B227" s="6">
        <v>598</v>
      </c>
      <c r="C227" s="4">
        <v>52113300364120</v>
      </c>
      <c r="D227" t="s">
        <v>318</v>
      </c>
      <c r="E227" t="s">
        <v>319</v>
      </c>
      <c r="F227" s="1">
        <v>42032.443148148152</v>
      </c>
      <c r="G227">
        <v>2009</v>
      </c>
      <c r="H227">
        <v>0</v>
      </c>
      <c r="I227">
        <v>2</v>
      </c>
      <c r="J227">
        <v>2</v>
      </c>
      <c r="K227" s="2">
        <v>42178</v>
      </c>
    </row>
    <row r="228" spans="1:13" outlineLevel="2" x14ac:dyDescent="0.25">
      <c r="B228" s="6">
        <v>598</v>
      </c>
      <c r="C228" s="4">
        <v>32113200140567</v>
      </c>
      <c r="D228" t="s">
        <v>320</v>
      </c>
      <c r="E228" t="s">
        <v>321</v>
      </c>
      <c r="F228" s="1">
        <v>37231</v>
      </c>
      <c r="G228">
        <v>1984</v>
      </c>
      <c r="H228">
        <v>1</v>
      </c>
      <c r="I228">
        <v>1</v>
      </c>
      <c r="J228">
        <v>2</v>
      </c>
      <c r="K228" s="2">
        <v>41101</v>
      </c>
    </row>
    <row r="229" spans="1:13" outlineLevel="1" x14ac:dyDescent="0.25">
      <c r="A229" s="14" t="s">
        <v>361</v>
      </c>
      <c r="B229" s="9">
        <f>SUBTOTAL(3,B188:B228)</f>
        <v>41</v>
      </c>
      <c r="C229" s="10"/>
      <c r="D229" s="11"/>
      <c r="E229" s="11"/>
      <c r="F229" s="12"/>
      <c r="G229" s="11"/>
      <c r="H229" s="11"/>
      <c r="I229" s="11"/>
      <c r="J229" s="11"/>
      <c r="K229" s="13"/>
      <c r="L229" s="22" t="s">
        <v>400</v>
      </c>
      <c r="M229" s="19">
        <f>B229/B230</f>
        <v>0.21693121693121692</v>
      </c>
    </row>
    <row r="230" spans="1:13" x14ac:dyDescent="0.25">
      <c r="A230" s="5" t="s">
        <v>362</v>
      </c>
      <c r="B230" s="7">
        <f>SUBTOTAL(3,B2:B228)</f>
        <v>189</v>
      </c>
      <c r="F230" s="1"/>
      <c r="K230" s="2"/>
    </row>
  </sheetData>
  <sortState ref="B2:V190">
    <sortCondition ref="B2:B190"/>
  </sortState>
  <pageMargins left="0.7" right="0.7" top="0.75" bottom="0.75" header="0.3" footer="0.3"/>
  <pageSetup paperSize="16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Pioneer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Stratton</dc:creator>
  <cp:lastModifiedBy>Lindsay Stratton</cp:lastModifiedBy>
  <dcterms:created xsi:type="dcterms:W3CDTF">2015-09-15T15:04:37Z</dcterms:created>
  <dcterms:modified xsi:type="dcterms:W3CDTF">2016-11-10T19:54:44Z</dcterms:modified>
</cp:coreProperties>
</file>