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firstSheet="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<sst xmlns="http://schemas.openxmlformats.org/spreadsheetml/2006/main" count="144" uniqueCount="86">
  <si>
    <t xml:space="preserve">Pioneer Library System Library Materials 2008 - 2010                                                                                                                                                                                                                     </t>
  </si>
  <si>
    <t>(sorted by 2010 Total Library Materials Expenditures)</t>
  </si>
  <si>
    <t>2010 Library Materials Expenditures</t>
  </si>
  <si>
    <t>2009 Library Materials Expenditures</t>
  </si>
  <si>
    <t>2008 Library Materials Expenditures</t>
  </si>
  <si>
    <t>Lib Mat 3 year average</t>
  </si>
  <si>
    <t>Print</t>
  </si>
  <si>
    <t>Electronic</t>
  </si>
  <si>
    <t>Other</t>
  </si>
  <si>
    <t>Total</t>
  </si>
  <si>
    <t>% +/- over 2009</t>
  </si>
  <si>
    <t>% of Oper Expenses **</t>
  </si>
  <si>
    <t>% +/- over 2008</t>
  </si>
  <si>
    <t>Geneva</t>
  </si>
  <si>
    <t>GPL</t>
  </si>
  <si>
    <t>Wood</t>
  </si>
  <si>
    <t>Newark</t>
  </si>
  <si>
    <t>Williamson</t>
  </si>
  <si>
    <t>Ontario</t>
  </si>
  <si>
    <t>Walworth</t>
  </si>
  <si>
    <t>Clyde-Savannah</t>
  </si>
  <si>
    <t>Victor</t>
  </si>
  <si>
    <t>Wadsworth</t>
  </si>
  <si>
    <t>Lyons</t>
  </si>
  <si>
    <t>Sodus</t>
  </si>
  <si>
    <t>Dansville</t>
  </si>
  <si>
    <t>Livonia</t>
  </si>
  <si>
    <t>Lima</t>
  </si>
  <si>
    <t>Naples</t>
  </si>
  <si>
    <t>Macedon</t>
  </si>
  <si>
    <t>Clifton Springs</t>
  </si>
  <si>
    <t>Stevens</t>
  </si>
  <si>
    <t>Bloomfield</t>
  </si>
  <si>
    <t>Avon</t>
  </si>
  <si>
    <t>Palmyra</t>
  </si>
  <si>
    <t>Warsaw</t>
  </si>
  <si>
    <t>Caledonia</t>
  </si>
  <si>
    <t>Marion</t>
  </si>
  <si>
    <t>Honeoye</t>
  </si>
  <si>
    <t>Arcade</t>
  </si>
  <si>
    <t>Mount Morris</t>
  </si>
  <si>
    <t>Red Jacket</t>
  </si>
  <si>
    <t>Wolcott</t>
  </si>
  <si>
    <t>Perry</t>
  </si>
  <si>
    <t xml:space="preserve">Cordelia </t>
  </si>
  <si>
    <t xml:space="preserve">T. Gainesville </t>
  </si>
  <si>
    <t>Phelps</t>
  </si>
  <si>
    <t>Gorham</t>
  </si>
  <si>
    <t>Bell</t>
  </si>
  <si>
    <t>Bristol</t>
  </si>
  <si>
    <t>Eagle</t>
  </si>
  <si>
    <t>Rose</t>
  </si>
  <si>
    <t>Red Creek</t>
  </si>
  <si>
    <t>Allens Hill</t>
  </si>
  <si>
    <t>Pike</t>
  </si>
  <si>
    <t>Wyoming</t>
  </si>
  <si>
    <t>Totals</t>
  </si>
  <si>
    <t xml:space="preserve">**Operating Expenses INCLUDE capital and debt expenditures from the Operating Fund.  </t>
  </si>
  <si>
    <t>2010 CBA</t>
  </si>
  <si>
    <t>NF books</t>
  </si>
  <si>
    <t>NF OD</t>
  </si>
  <si>
    <t>NF Audiobook</t>
  </si>
  <si>
    <t>Ref books</t>
  </si>
  <si>
    <t>DBs</t>
  </si>
  <si>
    <t>NF DVDs</t>
  </si>
  <si>
    <t>LIB</t>
  </si>
  <si>
    <t>fic</t>
  </si>
  <si>
    <t>ish</t>
  </si>
  <si>
    <t>NA</t>
  </si>
  <si>
    <t>CBA</t>
  </si>
  <si>
    <t>% OD circ</t>
  </si>
  <si>
    <t>3YR/AVR Materials Budget</t>
  </si>
  <si>
    <t>Proposed 3% Amount</t>
  </si>
  <si>
    <t>2011 checkouts</t>
  </si>
  <si>
    <t>Usage Rank</t>
  </si>
  <si>
    <t>Pledge Rank</t>
  </si>
  <si>
    <t>EG Checkouts</t>
  </si>
  <si>
    <t>OD circ</t>
  </si>
  <si>
    <t xml:space="preserve">EG </t>
  </si>
  <si>
    <t>Combined</t>
  </si>
  <si>
    <t>OD %</t>
  </si>
  <si>
    <t>NOTE</t>
  </si>
  <si>
    <t>PLSHQ-OOS</t>
  </si>
  <si>
    <t>$$ more</t>
  </si>
  <si>
    <t>2011 Pledge</t>
  </si>
  <si>
    <t>3% DIFF from pledge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</si>
</sst>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#,##0;[Red]#,##0"/>
    <numFmt numFmtId="167" formatCode="[$-409]dddd\,\ mmmm\ dd\,\ yyyy"/>
    <numFmt numFmtId="168" formatCode="[$-409]h:mm:ss\ AM/PM"/>
    <numFmt numFmtId="169" formatCode="&quot;$&quot;#,##0.00"/>
    <numFmt numFmtId="170" formatCode="&quot;$&quot;#,##0.0"/>
    <numFmt numFmtId="171" formatCode="&quot;$&quot;#,##0"/>
    <numFmt numFmtId="172" formatCode="0.000%"/>
    <numFmt numFmtId="173" formatCode="0.0000%"/>
    <numFmt numFmtId="174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46">
      <alignment/>
      <protection/>
    </xf>
    <xf numFmtId="165" fontId="1" fillId="0" borderId="0" xfId="44" applyNumberFormat="1" applyFont="1" applyFill="1" applyBorder="1" applyAlignment="1" applyProtection="1">
      <alignment/>
      <protection/>
    </xf>
    <xf numFmtId="9" fontId="1" fillId="0" borderId="0" xfId="58" applyFont="1" applyFill="1" applyBorder="1" applyAlignment="1" applyProtection="1">
      <alignment/>
      <protection/>
    </xf>
    <xf numFmtId="0" fontId="1" fillId="33" borderId="0" xfId="46" applyFont="1" applyFill="1">
      <alignment/>
      <protection/>
    </xf>
    <xf numFmtId="165" fontId="1" fillId="33" borderId="0" xfId="44" applyNumberFormat="1" applyFont="1" applyFill="1" applyBorder="1" applyAlignment="1" applyProtection="1">
      <alignment/>
      <protection/>
    </xf>
    <xf numFmtId="1" fontId="1" fillId="33" borderId="0" xfId="46" applyNumberFormat="1" applyFill="1">
      <alignment/>
      <protection/>
    </xf>
    <xf numFmtId="0" fontId="1" fillId="0" borderId="0" xfId="46" applyFont="1" applyFill="1" applyBorder="1">
      <alignment/>
      <protection/>
    </xf>
    <xf numFmtId="0" fontId="1" fillId="0" borderId="0" xfId="46" applyFill="1" applyAlignment="1">
      <alignment horizontal="center"/>
      <protection/>
    </xf>
    <xf numFmtId="0" fontId="2" fillId="0" borderId="10" xfId="46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0" xfId="46" applyFill="1">
      <alignment/>
      <protection/>
    </xf>
    <xf numFmtId="0" fontId="1" fillId="0" borderId="10" xfId="46" applyFont="1" applyFill="1" applyBorder="1">
      <alignment/>
      <protection/>
    </xf>
    <xf numFmtId="9" fontId="1" fillId="0" borderId="11" xfId="46" applyNumberFormat="1" applyFill="1" applyBorder="1">
      <alignment/>
      <protection/>
    </xf>
    <xf numFmtId="3" fontId="1" fillId="0" borderId="0" xfId="46" applyNumberFormat="1" applyFill="1">
      <alignment/>
      <protection/>
    </xf>
    <xf numFmtId="166" fontId="1" fillId="0" borderId="0" xfId="46" applyNumberFormat="1" applyFill="1" applyAlignment="1">
      <alignment horizontal="center"/>
      <protection/>
    </xf>
    <xf numFmtId="174" fontId="1" fillId="0" borderId="0" xfId="58" applyNumberFormat="1" applyFill="1" applyAlignment="1">
      <alignment horizontal="center"/>
      <protection/>
    </xf>
    <xf numFmtId="0" fontId="1" fillId="0" borderId="11" xfId="46" applyFont="1" applyFill="1" applyBorder="1">
      <alignment/>
      <protection/>
    </xf>
    <xf numFmtId="9" fontId="20" fillId="0" borderId="0" xfId="58" applyNumberFormat="1" applyFont="1" applyFill="1">
      <alignment/>
      <protection/>
    </xf>
    <xf numFmtId="9" fontId="1" fillId="0" borderId="0" xfId="58" applyNumberFormat="1" applyFill="1">
      <alignment/>
      <protection/>
    </xf>
    <xf numFmtId="0" fontId="1" fillId="0" borderId="0" xfId="46" applyFill="1" applyBorder="1" applyAlignment="1">
      <alignment horizontal="center"/>
      <protection/>
    </xf>
    <xf numFmtId="166" fontId="1" fillId="0" borderId="0" xfId="46" applyNumberFormat="1" applyFill="1" applyBorder="1" applyAlignment="1">
      <alignment horizontal="center"/>
      <protection/>
    </xf>
    <xf numFmtId="174" fontId="1" fillId="0" borderId="0" xfId="58" applyNumberFormat="1" applyFill="1" applyBorder="1" applyAlignment="1">
      <alignment horizontal="center"/>
      <protection/>
    </xf>
    <xf numFmtId="3" fontId="2" fillId="4" borderId="10" xfId="44" applyNumberFormat="1" applyFont="1" applyFill="1" applyBorder="1" applyAlignment="1" applyProtection="1">
      <alignment wrapText="1"/>
      <protection/>
    </xf>
    <xf numFmtId="9" fontId="2" fillId="4" borderId="10" xfId="46" applyNumberFormat="1" applyFont="1" applyFill="1" applyBorder="1" applyAlignment="1">
      <alignment wrapText="1"/>
      <protection/>
    </xf>
    <xf numFmtId="0" fontId="2" fillId="4" borderId="10" xfId="46" applyFont="1" applyFill="1" applyBorder="1" applyAlignment="1">
      <alignment horizontal="center" wrapText="1"/>
      <protection/>
    </xf>
    <xf numFmtId="166" fontId="2" fillId="4" borderId="10" xfId="46" applyNumberFormat="1" applyFont="1" applyFill="1" applyBorder="1" applyAlignment="1">
      <alignment horizontal="center" wrapText="1"/>
      <protection/>
    </xf>
    <xf numFmtId="3" fontId="1" fillId="4" borderId="10" xfId="44" applyNumberFormat="1" applyFont="1" applyFill="1" applyBorder="1" applyAlignment="1" applyProtection="1">
      <alignment/>
      <protection/>
    </xf>
    <xf numFmtId="165" fontId="1" fillId="4" borderId="10" xfId="46" applyNumberFormat="1" applyFill="1" applyBorder="1">
      <alignment/>
      <protection/>
    </xf>
    <xf numFmtId="0" fontId="1" fillId="4" borderId="10" xfId="46" applyFill="1" applyBorder="1" applyAlignment="1">
      <alignment horizontal="center"/>
      <protection/>
    </xf>
    <xf numFmtId="0" fontId="2" fillId="4" borderId="10" xfId="46" applyFont="1" applyFill="1" applyBorder="1" applyAlignment="1">
      <alignment horizontal="center"/>
      <protection/>
    </xf>
    <xf numFmtId="0" fontId="0" fillId="4" borderId="10" xfId="0" applyFill="1" applyBorder="1" applyAlignment="1">
      <alignment horizontal="center"/>
    </xf>
    <xf numFmtId="0" fontId="4" fillId="0" borderId="0" xfId="46" applyFont="1" applyFill="1">
      <alignment/>
      <protection/>
    </xf>
    <xf numFmtId="0" fontId="3" fillId="6" borderId="10" xfId="46" applyFont="1" applyFill="1" applyBorder="1" applyAlignment="1">
      <alignment horizontal="center" wrapText="1"/>
      <protection/>
    </xf>
    <xf numFmtId="174" fontId="3" fillId="6" borderId="10" xfId="58" applyNumberFormat="1" applyFont="1" applyFill="1" applyBorder="1" applyAlignment="1">
      <alignment horizontal="center" wrapText="1"/>
      <protection/>
    </xf>
    <xf numFmtId="0" fontId="4" fillId="6" borderId="10" xfId="46" applyFont="1" applyFill="1" applyBorder="1" applyAlignment="1">
      <alignment horizontal="center"/>
      <protection/>
    </xf>
    <xf numFmtId="174" fontId="4" fillId="6" borderId="10" xfId="58" applyNumberFormat="1" applyFont="1" applyFill="1" applyBorder="1" applyAlignment="1">
      <alignment horizontal="center"/>
      <protection/>
    </xf>
    <xf numFmtId="3" fontId="1" fillId="4" borderId="10" xfId="46" applyNumberFormat="1" applyFill="1" applyBorder="1" applyAlignment="1">
      <alignment horizontal="center"/>
      <protection/>
    </xf>
    <xf numFmtId="171" fontId="1" fillId="0" borderId="0" xfId="46" applyNumberFormat="1" applyFill="1">
      <alignment/>
      <protection/>
    </xf>
    <xf numFmtId="171" fontId="1" fillId="0" borderId="0" xfId="46" applyNumberFormat="1" applyFill="1" applyBorder="1">
      <alignment/>
      <protection/>
    </xf>
    <xf numFmtId="171" fontId="1" fillId="0" borderId="0" xfId="46" applyNumberFormat="1" applyFill="1" applyAlignment="1">
      <alignment horizontal="center"/>
      <protection/>
    </xf>
    <xf numFmtId="171" fontId="1" fillId="0" borderId="0" xfId="44" applyNumberFormat="1" applyFont="1" applyFill="1" applyBorder="1" applyAlignment="1" applyProtection="1">
      <alignment/>
      <protection/>
    </xf>
    <xf numFmtId="171" fontId="1" fillId="0" borderId="0" xfId="46" applyNumberFormat="1" applyFill="1" applyBorder="1" applyAlignment="1">
      <alignment horizontal="center"/>
      <protection/>
    </xf>
    <xf numFmtId="3" fontId="1" fillId="0" borderId="0" xfId="46" applyNumberFormat="1" applyFill="1" applyAlignment="1">
      <alignment horizontal="center"/>
      <protection/>
    </xf>
    <xf numFmtId="3" fontId="1" fillId="0" borderId="12" xfId="46" applyNumberFormat="1" applyFill="1" applyBorder="1" applyAlignment="1">
      <alignment horizontal="center"/>
      <protection/>
    </xf>
    <xf numFmtId="3" fontId="1" fillId="0" borderId="0" xfId="46" applyNumberFormat="1" applyFill="1" applyBorder="1" applyAlignment="1">
      <alignment horizontal="center"/>
      <protection/>
    </xf>
    <xf numFmtId="3" fontId="20" fillId="0" borderId="0" xfId="46" applyNumberFormat="1" applyFont="1" applyFill="1" applyBorder="1">
      <alignment/>
      <protection/>
    </xf>
    <xf numFmtId="3" fontId="21" fillId="0" borderId="0" xfId="0" applyNumberFormat="1" applyFont="1" applyFill="1" applyBorder="1" applyAlignment="1">
      <alignment/>
    </xf>
    <xf numFmtId="3" fontId="20" fillId="0" borderId="0" xfId="46" applyNumberFormat="1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EECE1"/>
      <rgbColor rgb="00FDEADA"/>
      <rgbColor rgb="0099CCFF"/>
      <rgbColor rgb="00FF99CC"/>
      <rgbColor rgb="00CC99FF"/>
      <rgbColor rgb="00E6E0E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A6" sqref="A6"/>
    </sheetView>
  </sheetViews>
  <sheetFormatPr defaultColWidth="9.28125" defaultRowHeight="12.75"/>
  <cols>
    <col min="1" max="1" width="9.28125" style="1" customWidth="1"/>
    <col min="2" max="2" width="14.421875" style="2" customWidth="1"/>
    <col min="3" max="6" width="9.28125" style="1" customWidth="1"/>
    <col min="7" max="7" width="9.140625" style="3" customWidth="1"/>
    <col min="8" max="16384" width="9.28125" style="1" customWidth="1"/>
  </cols>
  <sheetData>
    <row r="1" ht="15">
      <c r="A1" s="1" t="s">
        <v>0</v>
      </c>
    </row>
    <row r="2" ht="15">
      <c r="A2" s="1" t="s">
        <v>1</v>
      </c>
    </row>
    <row r="3" spans="3:15" ht="15">
      <c r="C3" s="1" t="s">
        <v>2</v>
      </c>
      <c r="I3" s="1" t="s">
        <v>3</v>
      </c>
      <c r="O3" s="1" t="s">
        <v>4</v>
      </c>
    </row>
    <row r="4" spans="2:19" ht="15">
      <c r="B4" s="2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3" t="s">
        <v>10</v>
      </c>
      <c r="H4" s="1" t="s">
        <v>11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  <c r="N4" s="1" t="s">
        <v>11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11</v>
      </c>
    </row>
    <row r="5" spans="1:19" ht="15">
      <c r="A5" s="1" t="s">
        <v>13</v>
      </c>
      <c r="B5" s="2">
        <f>(F5+L5+R5)/3</f>
        <v>122197.33333333333</v>
      </c>
      <c r="C5" s="1">
        <v>60168</v>
      </c>
      <c r="D5" s="1">
        <v>49747</v>
      </c>
      <c r="E5" s="1">
        <v>17198</v>
      </c>
      <c r="F5" s="1">
        <v>127113</v>
      </c>
      <c r="G5" s="3">
        <v>0.29286302749214294</v>
      </c>
      <c r="H5" s="1">
        <v>0.16532916779389425</v>
      </c>
      <c r="I5" s="1">
        <v>54056</v>
      </c>
      <c r="J5" s="1">
        <v>30601</v>
      </c>
      <c r="K5" s="1">
        <v>13662</v>
      </c>
      <c r="L5" s="1">
        <v>98319</v>
      </c>
      <c r="M5" s="1">
        <v>-0.30349249079059226</v>
      </c>
      <c r="N5" s="1">
        <v>0.12470447073626106</v>
      </c>
      <c r="O5" s="1">
        <v>78500</v>
      </c>
      <c r="P5" s="1">
        <v>36962</v>
      </c>
      <c r="Q5" s="1">
        <v>25698</v>
      </c>
      <c r="R5" s="1">
        <v>141160</v>
      </c>
      <c r="S5" s="1">
        <v>0.17638914574471806</v>
      </c>
    </row>
    <row r="6" spans="1:6" ht="15">
      <c r="A6" s="4" t="s">
        <v>14</v>
      </c>
      <c r="B6" s="5">
        <v>53505</v>
      </c>
      <c r="C6" s="6">
        <f>C5-C58</f>
        <v>39320.39</v>
      </c>
      <c r="D6" s="6">
        <f>D5-F58</f>
        <v>668.9499999999971</v>
      </c>
      <c r="E6" s="6">
        <f>E5-J58</f>
        <v>13513.880000000001</v>
      </c>
      <c r="F6" s="6">
        <f>SUM(C6:E6)</f>
        <v>53503.22</v>
      </c>
    </row>
    <row r="7" spans="1:19" ht="15">
      <c r="A7" s="1" t="s">
        <v>15</v>
      </c>
      <c r="B7" s="2">
        <f>(F7+L7+R7)/3</f>
        <v>82352</v>
      </c>
      <c r="C7" s="1">
        <v>52808</v>
      </c>
      <c r="D7" s="1">
        <v>3953</v>
      </c>
      <c r="E7" s="1">
        <v>22534</v>
      </c>
      <c r="F7" s="1">
        <v>79295</v>
      </c>
      <c r="G7" s="3">
        <v>-0.04073213810457042</v>
      </c>
      <c r="H7" s="1">
        <v>0.10729503394282018</v>
      </c>
      <c r="I7" s="1">
        <v>54226</v>
      </c>
      <c r="J7" s="1">
        <v>3595</v>
      </c>
      <c r="K7" s="1">
        <v>24841</v>
      </c>
      <c r="L7" s="1">
        <v>82662</v>
      </c>
      <c r="M7" s="1">
        <v>-0.028637234280073795</v>
      </c>
      <c r="N7" s="1">
        <v>0.11146815898594209</v>
      </c>
      <c r="O7" s="1">
        <v>57516</v>
      </c>
      <c r="P7" s="1">
        <v>10093</v>
      </c>
      <c r="Q7" s="1">
        <v>17490</v>
      </c>
      <c r="R7" s="1">
        <v>85099</v>
      </c>
      <c r="S7" s="1">
        <v>0.12431559879627196</v>
      </c>
    </row>
    <row r="8" spans="1:19" ht="15">
      <c r="A8" s="1" t="s">
        <v>16</v>
      </c>
      <c r="B8" s="2">
        <f>(F8+L8+R8)/3</f>
        <v>70263</v>
      </c>
      <c r="C8" s="1">
        <v>58821</v>
      </c>
      <c r="D8" s="1">
        <v>0</v>
      </c>
      <c r="E8" s="1">
        <v>9804</v>
      </c>
      <c r="F8" s="1">
        <v>68625</v>
      </c>
      <c r="G8" s="3">
        <v>0.10340225745248739</v>
      </c>
      <c r="H8" s="1">
        <v>0.12716269227277022</v>
      </c>
      <c r="I8" s="1">
        <v>53868</v>
      </c>
      <c r="J8" s="1">
        <v>0</v>
      </c>
      <c r="K8" s="1">
        <v>8326</v>
      </c>
      <c r="L8" s="1">
        <v>62194</v>
      </c>
      <c r="M8" s="1">
        <v>-0.22228335625859696</v>
      </c>
      <c r="N8" s="1">
        <v>0.12054292187793757</v>
      </c>
      <c r="O8" s="1">
        <v>70326</v>
      </c>
      <c r="P8" s="1">
        <v>0</v>
      </c>
      <c r="Q8" s="1">
        <v>9644</v>
      </c>
      <c r="R8" s="1">
        <v>79970</v>
      </c>
      <c r="S8" s="1">
        <v>0.16190487759448668</v>
      </c>
    </row>
    <row r="9" spans="1:19" ht="15">
      <c r="A9" s="1" t="s">
        <v>17</v>
      </c>
      <c r="B9" s="2">
        <f>(F9+L9+R9)/3</f>
        <v>66582.33333333333</v>
      </c>
      <c r="C9" s="1">
        <v>43870</v>
      </c>
      <c r="D9" s="1">
        <v>2612</v>
      </c>
      <c r="E9" s="1">
        <v>20029</v>
      </c>
      <c r="F9" s="1">
        <v>66511</v>
      </c>
      <c r="G9" s="3">
        <v>0.05544535601504356</v>
      </c>
      <c r="H9" s="1">
        <v>0.12988476342425065</v>
      </c>
      <c r="I9" s="1">
        <v>43675</v>
      </c>
      <c r="J9" s="1">
        <v>2352</v>
      </c>
      <c r="K9" s="1">
        <v>16990</v>
      </c>
      <c r="L9" s="1">
        <v>63017</v>
      </c>
      <c r="M9" s="1">
        <v>-0.10256483287998974</v>
      </c>
      <c r="N9" s="1">
        <v>0.12304859498839164</v>
      </c>
      <c r="O9" s="1">
        <v>49001</v>
      </c>
      <c r="P9" s="1">
        <v>1718</v>
      </c>
      <c r="Q9" s="1">
        <v>19500</v>
      </c>
      <c r="R9" s="1">
        <v>70219</v>
      </c>
      <c r="S9" s="1">
        <v>0.1290909090909091</v>
      </c>
    </row>
    <row r="10" spans="1:19" ht="15">
      <c r="A10" s="1" t="s">
        <v>18</v>
      </c>
      <c r="B10" s="2">
        <f aca="true" t="shared" si="0" ref="B10:B47">(F10+L10+R10)/3</f>
        <v>60207.666666666664</v>
      </c>
      <c r="C10" s="1">
        <v>46197</v>
      </c>
      <c r="D10" s="1">
        <v>3574</v>
      </c>
      <c r="E10" s="1">
        <v>12636</v>
      </c>
      <c r="F10" s="1">
        <v>62407</v>
      </c>
      <c r="G10" s="3">
        <v>-0.01929755637620806</v>
      </c>
      <c r="H10" s="1">
        <v>0.12974886846312658</v>
      </c>
      <c r="I10" s="1">
        <v>46659</v>
      </c>
      <c r="J10" s="1">
        <v>3491</v>
      </c>
      <c r="K10" s="1">
        <v>13485</v>
      </c>
      <c r="L10" s="1">
        <v>63635</v>
      </c>
      <c r="M10" s="1">
        <v>0.16588190029497446</v>
      </c>
      <c r="N10" s="1">
        <v>0.14526946818613484</v>
      </c>
      <c r="O10" s="1">
        <v>41241</v>
      </c>
      <c r="P10" s="1">
        <v>1795</v>
      </c>
      <c r="Q10" s="1">
        <v>11545</v>
      </c>
      <c r="R10" s="1">
        <v>54581</v>
      </c>
      <c r="S10" s="1">
        <v>0.13234933959907957</v>
      </c>
    </row>
    <row r="11" spans="1:19" ht="15">
      <c r="A11" s="1" t="s">
        <v>19</v>
      </c>
      <c r="B11" s="2">
        <f t="shared" si="0"/>
        <v>71619</v>
      </c>
      <c r="C11" s="1">
        <v>28319</v>
      </c>
      <c r="D11" s="1">
        <v>0</v>
      </c>
      <c r="E11" s="1">
        <v>31613</v>
      </c>
      <c r="F11" s="1">
        <v>59932</v>
      </c>
      <c r="G11" s="3">
        <v>-0.17812427147186682</v>
      </c>
      <c r="H11" s="1">
        <v>0.2167491247866216</v>
      </c>
      <c r="I11" s="1">
        <v>49510</v>
      </c>
      <c r="J11" s="1">
        <v>0</v>
      </c>
      <c r="K11" s="1">
        <v>23411</v>
      </c>
      <c r="L11" s="1">
        <v>72921</v>
      </c>
      <c r="M11" s="1">
        <v>-0.11076288961514073</v>
      </c>
      <c r="N11" s="1">
        <v>0.2537309278171158</v>
      </c>
      <c r="O11" s="1">
        <v>56240</v>
      </c>
      <c r="P11" s="1">
        <v>0</v>
      </c>
      <c r="Q11" s="1">
        <v>25764</v>
      </c>
      <c r="R11" s="1">
        <v>82004</v>
      </c>
      <c r="S11" s="1">
        <v>0.2851995603967558</v>
      </c>
    </row>
    <row r="12" spans="1:19" ht="15">
      <c r="A12" s="1" t="s">
        <v>20</v>
      </c>
      <c r="B12" s="2">
        <f t="shared" si="0"/>
        <v>57820.333333333336</v>
      </c>
      <c r="C12" s="1">
        <v>40835</v>
      </c>
      <c r="D12" s="1">
        <v>0</v>
      </c>
      <c r="E12" s="1">
        <v>18732</v>
      </c>
      <c r="F12" s="1">
        <v>59567</v>
      </c>
      <c r="G12" s="3">
        <v>0.07019403521379806</v>
      </c>
      <c r="H12" s="1">
        <v>0.2582268713395787</v>
      </c>
      <c r="I12" s="1">
        <v>41601</v>
      </c>
      <c r="J12" s="1">
        <v>0</v>
      </c>
      <c r="K12" s="1">
        <v>14059</v>
      </c>
      <c r="L12" s="1">
        <v>55660</v>
      </c>
      <c r="M12" s="1">
        <v>-0.04420098224404988</v>
      </c>
      <c r="N12" s="1">
        <v>0.25242401429465494</v>
      </c>
      <c r="O12" s="1">
        <v>40198</v>
      </c>
      <c r="P12" s="1">
        <v>0</v>
      </c>
      <c r="Q12" s="1">
        <v>18036</v>
      </c>
      <c r="R12" s="1">
        <v>58234</v>
      </c>
      <c r="S12" s="1">
        <v>0.2601404474304911</v>
      </c>
    </row>
    <row r="13" spans="1:19" ht="15">
      <c r="A13" s="1" t="s">
        <v>21</v>
      </c>
      <c r="B13" s="2">
        <f t="shared" si="0"/>
        <v>57395.333333333336</v>
      </c>
      <c r="C13" s="1">
        <v>43789</v>
      </c>
      <c r="D13" s="1">
        <v>3475</v>
      </c>
      <c r="E13" s="1">
        <v>11534</v>
      </c>
      <c r="F13" s="1">
        <v>58798</v>
      </c>
      <c r="G13" s="3">
        <v>0.03470242494632739</v>
      </c>
      <c r="H13" s="1">
        <v>0.14190795459756386</v>
      </c>
      <c r="I13" s="1">
        <v>44235</v>
      </c>
      <c r="J13" s="1">
        <v>1394</v>
      </c>
      <c r="K13" s="1">
        <v>11197</v>
      </c>
      <c r="L13" s="1">
        <v>56826</v>
      </c>
      <c r="M13" s="1">
        <v>0.004667444574095682</v>
      </c>
      <c r="N13" s="1">
        <v>0.14345254473898786</v>
      </c>
      <c r="O13" s="1">
        <v>43521</v>
      </c>
      <c r="P13" s="1">
        <v>1275</v>
      </c>
      <c r="Q13" s="1">
        <v>11766</v>
      </c>
      <c r="R13" s="1">
        <v>56562</v>
      </c>
      <c r="S13" s="1">
        <v>0.14377001677596465</v>
      </c>
    </row>
    <row r="14" spans="1:19" ht="15">
      <c r="A14" s="1" t="s">
        <v>22</v>
      </c>
      <c r="B14" s="2">
        <f t="shared" si="0"/>
        <v>55578.666666666664</v>
      </c>
      <c r="C14" s="1">
        <v>42949</v>
      </c>
      <c r="D14" s="1">
        <v>691</v>
      </c>
      <c r="E14" s="1">
        <v>10808</v>
      </c>
      <c r="F14" s="1">
        <v>54448</v>
      </c>
      <c r="G14" s="3">
        <v>-0.17450498802268113</v>
      </c>
      <c r="H14" s="1">
        <v>0.1804916049259941</v>
      </c>
      <c r="I14" s="1">
        <v>48603</v>
      </c>
      <c r="J14" s="1">
        <v>559</v>
      </c>
      <c r="K14" s="1">
        <v>16796</v>
      </c>
      <c r="L14" s="1">
        <v>65958</v>
      </c>
      <c r="M14" s="1">
        <v>0.42365637815670193</v>
      </c>
      <c r="N14" s="1">
        <v>0.1947576823251158</v>
      </c>
      <c r="O14" s="1">
        <v>33402</v>
      </c>
      <c r="P14" s="1">
        <v>2710</v>
      </c>
      <c r="Q14" s="1">
        <v>10218</v>
      </c>
      <c r="R14" s="1">
        <v>46330</v>
      </c>
      <c r="S14" s="1">
        <v>0.16555179166130668</v>
      </c>
    </row>
    <row r="15" spans="1:19" ht="15">
      <c r="A15" s="1" t="s">
        <v>23</v>
      </c>
      <c r="B15" s="2">
        <f t="shared" si="0"/>
        <v>41668</v>
      </c>
      <c r="C15" s="1">
        <v>37492</v>
      </c>
      <c r="D15" s="1">
        <v>94</v>
      </c>
      <c r="E15" s="1">
        <v>5944</v>
      </c>
      <c r="F15" s="1">
        <v>43530</v>
      </c>
      <c r="G15" s="3">
        <v>0.0952596618357488</v>
      </c>
      <c r="H15" s="1">
        <v>0.14097369980665908</v>
      </c>
      <c r="I15" s="1">
        <v>33670</v>
      </c>
      <c r="J15" s="1">
        <v>0</v>
      </c>
      <c r="K15" s="1">
        <v>6074</v>
      </c>
      <c r="L15" s="1">
        <v>39744</v>
      </c>
      <c r="M15" s="1">
        <v>-0.04759166067577283</v>
      </c>
      <c r="N15" s="1">
        <v>0.13401853275603934</v>
      </c>
      <c r="O15" s="1">
        <v>35574</v>
      </c>
      <c r="P15" s="1">
        <v>674</v>
      </c>
      <c r="Q15" s="1">
        <v>5482</v>
      </c>
      <c r="R15" s="1">
        <v>41730</v>
      </c>
      <c r="S15" s="1">
        <v>0.127916671775568</v>
      </c>
    </row>
    <row r="16" spans="1:19" ht="15">
      <c r="A16" s="1" t="s">
        <v>24</v>
      </c>
      <c r="B16" s="2">
        <f t="shared" si="0"/>
        <v>38347.666666666664</v>
      </c>
      <c r="C16" s="1">
        <v>35333</v>
      </c>
      <c r="D16" s="1">
        <v>399</v>
      </c>
      <c r="E16" s="1">
        <v>5847</v>
      </c>
      <c r="F16" s="1">
        <v>41579</v>
      </c>
      <c r="G16" s="3">
        <v>0.0778183891956347</v>
      </c>
      <c r="H16" s="1">
        <v>0.20651547661620379</v>
      </c>
      <c r="I16" s="1">
        <v>31611</v>
      </c>
      <c r="J16" s="1">
        <v>0</v>
      </c>
      <c r="K16" s="1">
        <v>6966</v>
      </c>
      <c r="L16" s="1">
        <v>38577</v>
      </c>
      <c r="M16" s="1">
        <v>0.10577005761458425</v>
      </c>
      <c r="N16" s="1">
        <v>0.2041618815260938</v>
      </c>
      <c r="O16" s="1">
        <v>30456</v>
      </c>
      <c r="P16" s="1">
        <v>613</v>
      </c>
      <c r="Q16" s="1">
        <v>3818</v>
      </c>
      <c r="R16" s="1">
        <v>34887</v>
      </c>
      <c r="S16" s="1">
        <v>0.21209707817078657</v>
      </c>
    </row>
    <row r="17" spans="1:19" ht="15">
      <c r="A17" s="1" t="s">
        <v>25</v>
      </c>
      <c r="B17" s="2">
        <f t="shared" si="0"/>
        <v>38046.333333333336</v>
      </c>
      <c r="C17" s="1">
        <v>32325</v>
      </c>
      <c r="D17" s="1">
        <v>159</v>
      </c>
      <c r="E17" s="1">
        <v>7943</v>
      </c>
      <c r="F17" s="1">
        <v>40427</v>
      </c>
      <c r="G17" s="3">
        <v>0.0647089807742955</v>
      </c>
      <c r="H17" s="1">
        <v>0.07280156454842752</v>
      </c>
      <c r="I17" s="1">
        <v>25893</v>
      </c>
      <c r="J17" s="1">
        <v>0</v>
      </c>
      <c r="K17" s="1">
        <v>12077</v>
      </c>
      <c r="L17" s="1">
        <v>37970</v>
      </c>
      <c r="M17" s="1">
        <v>0.062335627553018864</v>
      </c>
      <c r="N17" s="1">
        <v>0.07976321019086872</v>
      </c>
      <c r="O17" s="1">
        <v>27445</v>
      </c>
      <c r="P17" s="1">
        <v>624</v>
      </c>
      <c r="Q17" s="1">
        <v>7673</v>
      </c>
      <c r="R17" s="1">
        <v>35742</v>
      </c>
      <c r="S17" s="1">
        <v>0.09714638276359744</v>
      </c>
    </row>
    <row r="18" spans="1:19" ht="15">
      <c r="A18" s="1" t="s">
        <v>26</v>
      </c>
      <c r="B18" s="2">
        <f t="shared" si="0"/>
        <v>36414.666666666664</v>
      </c>
      <c r="C18" s="1">
        <v>26027</v>
      </c>
      <c r="D18" s="1">
        <v>0</v>
      </c>
      <c r="E18" s="1">
        <v>10874</v>
      </c>
      <c r="F18" s="1">
        <v>36901</v>
      </c>
      <c r="G18" s="3">
        <v>0.03698187438527469</v>
      </c>
      <c r="H18" s="1">
        <v>0.1703513574650189</v>
      </c>
      <c r="I18" s="1">
        <v>26736</v>
      </c>
      <c r="J18" s="1">
        <v>0</v>
      </c>
      <c r="K18" s="1">
        <v>8849</v>
      </c>
      <c r="L18" s="1">
        <v>35585</v>
      </c>
      <c r="M18" s="1">
        <v>-0.031911420643125306</v>
      </c>
      <c r="N18" s="1">
        <v>0.18123803121052845</v>
      </c>
      <c r="O18" s="1">
        <v>25523</v>
      </c>
      <c r="P18" s="1">
        <v>0</v>
      </c>
      <c r="Q18" s="1">
        <v>11235</v>
      </c>
      <c r="R18" s="1">
        <v>36758</v>
      </c>
      <c r="S18" s="1">
        <v>0.18058373577137918</v>
      </c>
    </row>
    <row r="19" spans="1:19" ht="15">
      <c r="A19" s="1" t="s">
        <v>27</v>
      </c>
      <c r="B19" s="2">
        <f t="shared" si="0"/>
        <v>33244.333333333336</v>
      </c>
      <c r="C19" s="1">
        <v>22572</v>
      </c>
      <c r="D19" s="1">
        <v>0</v>
      </c>
      <c r="E19" s="1">
        <v>11474</v>
      </c>
      <c r="F19" s="1">
        <v>34046</v>
      </c>
      <c r="G19" s="3">
        <v>0.025358390555354778</v>
      </c>
      <c r="H19" s="1">
        <v>0.20380480329478248</v>
      </c>
      <c r="I19" s="1">
        <v>20094</v>
      </c>
      <c r="J19" s="1">
        <v>0</v>
      </c>
      <c r="K19" s="1">
        <v>13110</v>
      </c>
      <c r="L19" s="1">
        <v>33204</v>
      </c>
      <c r="M19" s="1">
        <v>0.022196225718067914</v>
      </c>
      <c r="N19" s="1">
        <v>0.24242689738254297</v>
      </c>
      <c r="O19" s="1">
        <v>18348</v>
      </c>
      <c r="P19" s="1">
        <v>2209</v>
      </c>
      <c r="Q19" s="1">
        <v>11926</v>
      </c>
      <c r="R19" s="1">
        <v>32483</v>
      </c>
      <c r="S19" s="1">
        <v>0.2371627788121053</v>
      </c>
    </row>
    <row r="20" spans="1:19" ht="15">
      <c r="A20" s="1" t="s">
        <v>28</v>
      </c>
      <c r="B20" s="2">
        <f t="shared" si="0"/>
        <v>31889.666666666668</v>
      </c>
      <c r="C20" s="1">
        <v>22931</v>
      </c>
      <c r="D20" s="1">
        <v>0</v>
      </c>
      <c r="E20" s="1">
        <v>9823</v>
      </c>
      <c r="F20" s="1">
        <v>32754</v>
      </c>
      <c r="G20" s="3">
        <v>-0.10243341006247944</v>
      </c>
      <c r="H20" s="1">
        <v>0.1945647331373073</v>
      </c>
      <c r="I20" s="1">
        <v>24131</v>
      </c>
      <c r="J20" s="1">
        <v>350</v>
      </c>
      <c r="K20" s="1">
        <v>12011</v>
      </c>
      <c r="L20" s="1">
        <v>36492</v>
      </c>
      <c r="M20" s="1">
        <v>0.38106952276425843</v>
      </c>
      <c r="N20" s="1">
        <v>0.2162860580484943</v>
      </c>
      <c r="O20" s="1">
        <v>17791</v>
      </c>
      <c r="P20" s="1">
        <v>300</v>
      </c>
      <c r="Q20" s="1">
        <v>8332</v>
      </c>
      <c r="R20" s="1">
        <v>26423</v>
      </c>
      <c r="S20" s="1">
        <v>0.15044353598961477</v>
      </c>
    </row>
    <row r="21" spans="1:19" ht="15">
      <c r="A21" s="1" t="s">
        <v>29</v>
      </c>
      <c r="B21" s="2">
        <f t="shared" si="0"/>
        <v>34607.666666666664</v>
      </c>
      <c r="C21" s="1">
        <v>26046</v>
      </c>
      <c r="D21" s="1">
        <v>500</v>
      </c>
      <c r="E21" s="1">
        <v>5980</v>
      </c>
      <c r="F21" s="1">
        <v>32526</v>
      </c>
      <c r="G21" s="3">
        <v>-0.07486205131122362</v>
      </c>
      <c r="H21" s="1">
        <v>0.13704217103516853</v>
      </c>
      <c r="I21" s="1">
        <v>28477</v>
      </c>
      <c r="J21" s="1">
        <v>0</v>
      </c>
      <c r="K21" s="1">
        <v>6681</v>
      </c>
      <c r="L21" s="1">
        <v>35158</v>
      </c>
      <c r="M21" s="1">
        <v>-0.027145189407565235</v>
      </c>
      <c r="N21" s="1">
        <v>0.15325399938973888</v>
      </c>
      <c r="O21" s="1">
        <v>28364</v>
      </c>
      <c r="P21" s="1">
        <v>67</v>
      </c>
      <c r="Q21" s="1">
        <v>7708</v>
      </c>
      <c r="R21" s="1">
        <v>36139</v>
      </c>
      <c r="S21" s="1">
        <v>0.1629887203633297</v>
      </c>
    </row>
    <row r="22" spans="1:19" ht="15">
      <c r="A22" s="1" t="s">
        <v>30</v>
      </c>
      <c r="B22" s="2">
        <f t="shared" si="0"/>
        <v>29274.666666666668</v>
      </c>
      <c r="C22" s="1">
        <v>23038</v>
      </c>
      <c r="D22" s="1">
        <v>0</v>
      </c>
      <c r="E22" s="1">
        <v>8833</v>
      </c>
      <c r="F22" s="1">
        <v>31871</v>
      </c>
      <c r="G22" s="3">
        <v>0.11503341146835533</v>
      </c>
      <c r="H22" s="1">
        <v>0.17431754661357635</v>
      </c>
      <c r="I22" s="1">
        <v>21869</v>
      </c>
      <c r="J22" s="1">
        <v>0</v>
      </c>
      <c r="K22" s="1">
        <v>6714</v>
      </c>
      <c r="L22" s="1">
        <v>28583</v>
      </c>
      <c r="M22" s="1">
        <v>0.044318597004019</v>
      </c>
      <c r="N22" s="1">
        <v>0.17043415003547854</v>
      </c>
      <c r="O22" s="1">
        <v>20759</v>
      </c>
      <c r="P22" s="1">
        <v>0</v>
      </c>
      <c r="Q22" s="1">
        <v>6611</v>
      </c>
      <c r="R22" s="1">
        <v>27370</v>
      </c>
      <c r="S22" s="1">
        <v>0.18293742564198537</v>
      </c>
    </row>
    <row r="23" spans="1:19" ht="15">
      <c r="A23" s="1" t="s">
        <v>31</v>
      </c>
      <c r="B23" s="2">
        <f t="shared" si="0"/>
        <v>26091.666666666668</v>
      </c>
      <c r="C23" s="1">
        <v>25881</v>
      </c>
      <c r="D23" s="1">
        <v>399</v>
      </c>
      <c r="E23" s="1">
        <v>2385</v>
      </c>
      <c r="F23" s="1">
        <v>28665</v>
      </c>
      <c r="G23" s="3">
        <v>0.1516210678558515</v>
      </c>
      <c r="H23" s="1">
        <v>0.14352593631083518</v>
      </c>
      <c r="I23" s="1">
        <v>21877</v>
      </c>
      <c r="J23" s="1">
        <v>406</v>
      </c>
      <c r="K23" s="1">
        <v>2608</v>
      </c>
      <c r="L23" s="1">
        <v>24891</v>
      </c>
      <c r="M23" s="1">
        <v>0.0069582102835875235</v>
      </c>
      <c r="N23" s="1">
        <v>0.14726746697116894</v>
      </c>
      <c r="O23" s="1">
        <v>20097</v>
      </c>
      <c r="P23" s="1">
        <v>291</v>
      </c>
      <c r="Q23" s="1">
        <v>4331</v>
      </c>
      <c r="R23" s="1">
        <v>24719</v>
      </c>
      <c r="S23" s="1">
        <v>0.14227090120060318</v>
      </c>
    </row>
    <row r="24" spans="1:19" ht="15">
      <c r="A24" s="1" t="s">
        <v>32</v>
      </c>
      <c r="B24" s="2">
        <f t="shared" si="0"/>
        <v>28738.333333333332</v>
      </c>
      <c r="C24" s="1">
        <v>19786</v>
      </c>
      <c r="D24" s="1">
        <v>226</v>
      </c>
      <c r="E24" s="1">
        <v>8252</v>
      </c>
      <c r="F24" s="1">
        <v>28264</v>
      </c>
      <c r="G24" s="3">
        <v>0.01029453817557907</v>
      </c>
      <c r="H24" s="1">
        <v>0.1996073390867103</v>
      </c>
      <c r="I24" s="1">
        <v>20263</v>
      </c>
      <c r="J24" s="1">
        <v>0</v>
      </c>
      <c r="K24" s="1">
        <v>7713</v>
      </c>
      <c r="L24" s="1">
        <v>27976</v>
      </c>
      <c r="M24" s="1">
        <v>-0.06668890742285238</v>
      </c>
      <c r="N24" s="1">
        <v>0.19671485627496202</v>
      </c>
      <c r="O24" s="1">
        <v>21673</v>
      </c>
      <c r="P24" s="1">
        <v>576</v>
      </c>
      <c r="Q24" s="1">
        <v>7726</v>
      </c>
      <c r="R24" s="1">
        <v>29975</v>
      </c>
      <c r="S24" s="1">
        <v>0.2073476107467973</v>
      </c>
    </row>
    <row r="25" spans="1:19" ht="15">
      <c r="A25" s="1" t="s">
        <v>33</v>
      </c>
      <c r="B25" s="2">
        <f t="shared" si="0"/>
        <v>27493.333333333332</v>
      </c>
      <c r="C25" s="1">
        <v>23937</v>
      </c>
      <c r="D25" s="1">
        <v>0</v>
      </c>
      <c r="E25" s="1">
        <v>2975</v>
      </c>
      <c r="F25" s="1">
        <v>26912</v>
      </c>
      <c r="G25" s="3">
        <v>-0.03329860986386005</v>
      </c>
      <c r="H25" s="1">
        <v>0.1761983016557874</v>
      </c>
      <c r="I25" s="1">
        <v>22559</v>
      </c>
      <c r="J25" s="1">
        <v>0</v>
      </c>
      <c r="K25" s="1">
        <v>5280</v>
      </c>
      <c r="L25" s="1">
        <v>27839</v>
      </c>
      <c r="M25" s="1">
        <v>0.003966965992282448</v>
      </c>
      <c r="N25" s="1">
        <v>0.1799873280231716</v>
      </c>
      <c r="O25" s="1">
        <v>25405</v>
      </c>
      <c r="P25" s="1">
        <v>0</v>
      </c>
      <c r="Q25" s="1">
        <v>2324</v>
      </c>
      <c r="R25" s="1">
        <v>27729</v>
      </c>
      <c r="S25" s="1">
        <v>0.17589074462889076</v>
      </c>
    </row>
    <row r="26" spans="1:19" ht="15">
      <c r="A26" s="1" t="s">
        <v>34</v>
      </c>
      <c r="B26" s="2">
        <f t="shared" si="0"/>
        <v>26344</v>
      </c>
      <c r="C26" s="1">
        <v>17620</v>
      </c>
      <c r="D26" s="1">
        <v>0</v>
      </c>
      <c r="E26" s="1">
        <v>9219</v>
      </c>
      <c r="F26" s="1">
        <v>26839</v>
      </c>
      <c r="G26" s="3">
        <v>0.00784829140067593</v>
      </c>
      <c r="H26" s="1">
        <v>0.057565267375320646</v>
      </c>
      <c r="I26" s="1">
        <v>18026</v>
      </c>
      <c r="J26" s="1">
        <v>0</v>
      </c>
      <c r="K26" s="1">
        <v>8604</v>
      </c>
      <c r="L26" s="1">
        <v>26630</v>
      </c>
      <c r="M26" s="1">
        <v>0.04174001486523492</v>
      </c>
      <c r="N26" s="1">
        <v>0.0810365866647191</v>
      </c>
      <c r="O26" s="1">
        <v>19747</v>
      </c>
      <c r="P26" s="1">
        <v>0</v>
      </c>
      <c r="Q26" s="1">
        <v>5816</v>
      </c>
      <c r="R26" s="1">
        <v>25563</v>
      </c>
      <c r="S26" s="1">
        <v>0.14648696040846498</v>
      </c>
    </row>
    <row r="27" spans="1:19" ht="15">
      <c r="A27" s="1" t="s">
        <v>35</v>
      </c>
      <c r="B27" s="2">
        <f t="shared" si="0"/>
        <v>25672</v>
      </c>
      <c r="C27" s="1">
        <v>18142</v>
      </c>
      <c r="D27" s="1">
        <v>0</v>
      </c>
      <c r="E27" s="1">
        <v>8051</v>
      </c>
      <c r="F27" s="1">
        <v>26193</v>
      </c>
      <c r="G27" s="3">
        <v>0.09397318631750409</v>
      </c>
      <c r="H27" s="1">
        <v>0.14990728446499701</v>
      </c>
      <c r="I27" s="1">
        <v>17790</v>
      </c>
      <c r="J27" s="1">
        <v>0</v>
      </c>
      <c r="K27" s="1">
        <v>6153</v>
      </c>
      <c r="L27" s="1">
        <v>23943</v>
      </c>
      <c r="M27" s="1">
        <v>-0.10926339285714287</v>
      </c>
      <c r="N27" s="1">
        <v>0.14275663460907828</v>
      </c>
      <c r="O27" s="1">
        <v>19209</v>
      </c>
      <c r="P27" s="1">
        <v>0</v>
      </c>
      <c r="Q27" s="1">
        <v>7671</v>
      </c>
      <c r="R27" s="1">
        <v>26880</v>
      </c>
      <c r="S27" s="1">
        <v>0.15918606648150233</v>
      </c>
    </row>
    <row r="28" spans="1:19" ht="15">
      <c r="A28" s="1" t="s">
        <v>36</v>
      </c>
      <c r="B28" s="2">
        <f t="shared" si="0"/>
        <v>26658.333333333332</v>
      </c>
      <c r="C28" s="1">
        <v>23479</v>
      </c>
      <c r="D28" s="1">
        <v>0</v>
      </c>
      <c r="E28" s="1">
        <v>2582</v>
      </c>
      <c r="F28" s="1">
        <v>26061</v>
      </c>
      <c r="G28" s="3">
        <v>-0.05600028978157714</v>
      </c>
      <c r="H28" s="1">
        <v>0.30414536797143055</v>
      </c>
      <c r="I28" s="1">
        <v>25154</v>
      </c>
      <c r="J28" s="1">
        <v>0</v>
      </c>
      <c r="K28" s="1">
        <v>2453</v>
      </c>
      <c r="L28" s="1">
        <v>27607</v>
      </c>
      <c r="M28" s="1">
        <v>0.049416505112707634</v>
      </c>
      <c r="N28" s="1">
        <v>0.3482390635249004</v>
      </c>
      <c r="O28" s="1">
        <v>24007</v>
      </c>
      <c r="P28" s="1">
        <v>0</v>
      </c>
      <c r="Q28" s="1">
        <v>2300</v>
      </c>
      <c r="R28" s="1">
        <v>26307</v>
      </c>
      <c r="S28" s="1">
        <v>0.2771929824561403</v>
      </c>
    </row>
    <row r="29" spans="1:19" ht="15">
      <c r="A29" s="1" t="s">
        <v>37</v>
      </c>
      <c r="B29" s="2">
        <f t="shared" si="0"/>
        <v>21075</v>
      </c>
      <c r="C29" s="1">
        <v>16863</v>
      </c>
      <c r="D29" s="1">
        <v>0</v>
      </c>
      <c r="E29" s="1">
        <v>5621</v>
      </c>
      <c r="F29" s="1">
        <v>22484</v>
      </c>
      <c r="G29" s="3">
        <v>0.08560668243928347</v>
      </c>
      <c r="H29" s="1">
        <v>0.17773070052013346</v>
      </c>
      <c r="I29" s="1">
        <v>16709</v>
      </c>
      <c r="J29" s="1">
        <v>0</v>
      </c>
      <c r="K29" s="1">
        <v>4002</v>
      </c>
      <c r="L29" s="1">
        <v>20711</v>
      </c>
      <c r="M29" s="1">
        <v>0.03399900149775337</v>
      </c>
      <c r="N29" s="1">
        <v>0.1787279944770452</v>
      </c>
      <c r="O29" s="1">
        <v>16224</v>
      </c>
      <c r="P29" s="1">
        <v>0</v>
      </c>
      <c r="Q29" s="1">
        <v>3806</v>
      </c>
      <c r="R29" s="1">
        <v>20030</v>
      </c>
      <c r="S29" s="1">
        <v>0.17886962966931894</v>
      </c>
    </row>
    <row r="30" spans="1:19" ht="15">
      <c r="A30" s="1" t="s">
        <v>38</v>
      </c>
      <c r="B30" s="2">
        <f t="shared" si="0"/>
        <v>21809.333333333332</v>
      </c>
      <c r="C30" s="1">
        <v>15911</v>
      </c>
      <c r="D30" s="1">
        <v>0</v>
      </c>
      <c r="E30" s="1">
        <v>6348</v>
      </c>
      <c r="F30" s="1">
        <v>22259</v>
      </c>
      <c r="G30" s="3">
        <v>0.021336147563549596</v>
      </c>
      <c r="H30" s="1">
        <v>0.12354100180380187</v>
      </c>
      <c r="I30" s="1">
        <v>15829</v>
      </c>
      <c r="J30" s="1">
        <v>0</v>
      </c>
      <c r="K30" s="1">
        <v>5965</v>
      </c>
      <c r="L30" s="1">
        <v>21794</v>
      </c>
      <c r="M30" s="1">
        <v>0.019602339181286548</v>
      </c>
      <c r="N30" s="1">
        <v>0.1878194024319829</v>
      </c>
      <c r="O30" s="1">
        <v>16541</v>
      </c>
      <c r="P30" s="1">
        <v>0</v>
      </c>
      <c r="Q30" s="1">
        <v>4834</v>
      </c>
      <c r="R30" s="1">
        <v>21375</v>
      </c>
      <c r="S30" s="1">
        <v>0.1971590647050685</v>
      </c>
    </row>
    <row r="31" spans="1:19" ht="15">
      <c r="A31" s="1" t="s">
        <v>39</v>
      </c>
      <c r="B31" s="2">
        <f t="shared" si="0"/>
        <v>22838.666666666668</v>
      </c>
      <c r="C31" s="1">
        <v>17161</v>
      </c>
      <c r="D31" s="1">
        <v>563</v>
      </c>
      <c r="E31" s="1">
        <v>4286</v>
      </c>
      <c r="F31" s="1">
        <v>22010</v>
      </c>
      <c r="G31" s="3">
        <v>-0.04994172745715889</v>
      </c>
      <c r="H31" s="1">
        <v>0.12853230242757285</v>
      </c>
      <c r="I31" s="1">
        <v>19496</v>
      </c>
      <c r="J31" s="1">
        <v>501</v>
      </c>
      <c r="K31" s="1">
        <v>3170</v>
      </c>
      <c r="L31" s="1">
        <v>23167</v>
      </c>
      <c r="M31" s="1">
        <v>-0.007369638802005228</v>
      </c>
      <c r="N31" s="1">
        <v>0.15630355287481953</v>
      </c>
      <c r="O31" s="1">
        <v>20291</v>
      </c>
      <c r="P31" s="1">
        <v>500</v>
      </c>
      <c r="Q31" s="1">
        <v>2548</v>
      </c>
      <c r="R31" s="1">
        <v>23339</v>
      </c>
      <c r="S31" s="1">
        <v>0.14539802389763146</v>
      </c>
    </row>
    <row r="32" spans="1:19" ht="15">
      <c r="A32" s="1" t="s">
        <v>40</v>
      </c>
      <c r="B32" s="2">
        <f t="shared" si="0"/>
        <v>18790.666666666668</v>
      </c>
      <c r="C32" s="1">
        <v>19184</v>
      </c>
      <c r="D32" s="1">
        <v>0</v>
      </c>
      <c r="E32" s="1">
        <v>1475</v>
      </c>
      <c r="F32" s="1">
        <v>20659</v>
      </c>
      <c r="G32" s="3">
        <v>0.1117150083409568</v>
      </c>
      <c r="H32" s="1">
        <v>0.13639724815465265</v>
      </c>
      <c r="I32" s="1">
        <v>17607</v>
      </c>
      <c r="J32" s="1">
        <v>0</v>
      </c>
      <c r="K32" s="1">
        <v>976</v>
      </c>
      <c r="L32" s="1">
        <v>18583</v>
      </c>
      <c r="M32" s="1">
        <v>0.08482194979568011</v>
      </c>
      <c r="N32" s="1">
        <v>0.22707887823058592</v>
      </c>
      <c r="O32" s="1">
        <v>14525</v>
      </c>
      <c r="P32" s="1">
        <v>0</v>
      </c>
      <c r="Q32" s="1">
        <v>2605</v>
      </c>
      <c r="R32" s="1">
        <v>17130</v>
      </c>
      <c r="S32" s="1">
        <v>0.21984368382551114</v>
      </c>
    </row>
    <row r="33" spans="1:19" ht="15">
      <c r="A33" s="1" t="s">
        <v>41</v>
      </c>
      <c r="B33" s="2">
        <f t="shared" si="0"/>
        <v>15830</v>
      </c>
      <c r="C33" s="1">
        <v>11821</v>
      </c>
      <c r="D33" s="1">
        <v>477</v>
      </c>
      <c r="E33" s="1">
        <v>5369</v>
      </c>
      <c r="F33" s="1">
        <v>17667</v>
      </c>
      <c r="G33" s="3">
        <v>0.3315495930057281</v>
      </c>
      <c r="H33" s="1">
        <v>0.1121151930142976</v>
      </c>
      <c r="I33" s="1">
        <v>9199</v>
      </c>
      <c r="J33" s="1">
        <v>0</v>
      </c>
      <c r="K33" s="1">
        <v>4069</v>
      </c>
      <c r="L33" s="1">
        <v>13268</v>
      </c>
      <c r="M33" s="1">
        <v>-0.19855028692237997</v>
      </c>
      <c r="N33" s="1">
        <v>0.0934965365128357</v>
      </c>
      <c r="O33" s="1">
        <v>10013</v>
      </c>
      <c r="P33" s="1">
        <v>401</v>
      </c>
      <c r="Q33" s="1">
        <v>6141</v>
      </c>
      <c r="R33" s="1">
        <v>16555</v>
      </c>
      <c r="S33" s="1">
        <v>0.10754888585720783</v>
      </c>
    </row>
    <row r="34" spans="1:19" ht="15">
      <c r="A34" s="1" t="s">
        <v>42</v>
      </c>
      <c r="B34" s="2">
        <f t="shared" si="0"/>
        <v>15644</v>
      </c>
      <c r="C34" s="1">
        <v>10045</v>
      </c>
      <c r="D34" s="1">
        <v>250</v>
      </c>
      <c r="E34" s="1">
        <v>6923</v>
      </c>
      <c r="F34" s="1">
        <v>17218</v>
      </c>
      <c r="G34" s="3">
        <v>0.09376191081184093</v>
      </c>
      <c r="H34" s="1">
        <v>0.17905201638901022</v>
      </c>
      <c r="I34" s="1">
        <v>9560</v>
      </c>
      <c r="J34" s="1">
        <v>0</v>
      </c>
      <c r="K34" s="1">
        <v>6182</v>
      </c>
      <c r="L34" s="1">
        <v>15742</v>
      </c>
      <c r="M34" s="1">
        <v>0.12668193529916977</v>
      </c>
      <c r="N34" s="1">
        <v>0.14186199500752478</v>
      </c>
      <c r="O34" s="1">
        <v>9129</v>
      </c>
      <c r="P34" s="1">
        <v>0</v>
      </c>
      <c r="Q34" s="1">
        <v>4843</v>
      </c>
      <c r="R34" s="1">
        <v>13972</v>
      </c>
      <c r="S34" s="1">
        <v>0.12260872617501493</v>
      </c>
    </row>
    <row r="35" spans="1:19" ht="15">
      <c r="A35" s="1" t="s">
        <v>43</v>
      </c>
      <c r="B35" s="2">
        <f t="shared" si="0"/>
        <v>18509.666666666668</v>
      </c>
      <c r="C35" s="1">
        <v>13270</v>
      </c>
      <c r="D35" s="1">
        <v>114</v>
      </c>
      <c r="E35" s="1">
        <v>2277</v>
      </c>
      <c r="F35" s="1">
        <v>15661</v>
      </c>
      <c r="G35" s="3">
        <v>-0.2366445700916358</v>
      </c>
      <c r="H35" s="1">
        <v>0.08006605283204074</v>
      </c>
      <c r="I35" s="1">
        <v>15998</v>
      </c>
      <c r="J35" s="1">
        <v>215</v>
      </c>
      <c r="K35" s="1">
        <v>4303</v>
      </c>
      <c r="L35" s="1">
        <v>20516</v>
      </c>
      <c r="M35" s="1">
        <v>0.06014882182720132</v>
      </c>
      <c r="N35" s="1">
        <v>0.1027124991238698</v>
      </c>
      <c r="O35" s="1">
        <v>15872</v>
      </c>
      <c r="P35" s="1">
        <v>596</v>
      </c>
      <c r="Q35" s="1">
        <v>2884</v>
      </c>
      <c r="R35" s="1">
        <v>19352</v>
      </c>
      <c r="S35" s="1">
        <v>0.1003687587197693</v>
      </c>
    </row>
    <row r="36" spans="1:19" ht="15">
      <c r="A36" s="1" t="s">
        <v>44</v>
      </c>
      <c r="B36" s="2">
        <f t="shared" si="0"/>
        <v>14413.333333333334</v>
      </c>
      <c r="C36" s="1">
        <v>12266</v>
      </c>
      <c r="D36" s="1">
        <v>0</v>
      </c>
      <c r="E36" s="1">
        <v>2287</v>
      </c>
      <c r="F36" s="1">
        <v>14553</v>
      </c>
      <c r="G36" s="3">
        <v>0.03264031788831335</v>
      </c>
      <c r="H36" s="1">
        <v>0.1985835925986573</v>
      </c>
      <c r="I36" s="1">
        <v>11711</v>
      </c>
      <c r="J36" s="1">
        <v>0</v>
      </c>
      <c r="K36" s="1">
        <v>2382</v>
      </c>
      <c r="L36" s="1">
        <v>14093</v>
      </c>
      <c r="M36" s="1">
        <v>-0.03432917637385227</v>
      </c>
      <c r="N36" s="1">
        <v>0.2030837956625117</v>
      </c>
      <c r="O36" s="1">
        <v>11977</v>
      </c>
      <c r="P36" s="1">
        <v>0</v>
      </c>
      <c r="Q36" s="1">
        <v>2617</v>
      </c>
      <c r="R36" s="1">
        <v>14594</v>
      </c>
      <c r="S36" s="1">
        <v>0.17282664045569204</v>
      </c>
    </row>
    <row r="37" spans="1:19" ht="15">
      <c r="A37" s="1" t="s">
        <v>45</v>
      </c>
      <c r="B37" s="2">
        <f t="shared" si="0"/>
        <v>11518.333333333334</v>
      </c>
      <c r="C37" s="1">
        <v>10967</v>
      </c>
      <c r="D37" s="1">
        <v>0</v>
      </c>
      <c r="E37" s="1">
        <v>2338</v>
      </c>
      <c r="F37" s="1">
        <v>13305</v>
      </c>
      <c r="G37" s="3">
        <v>0.24380667476862675</v>
      </c>
      <c r="H37" s="1">
        <v>0.2015603696409635</v>
      </c>
      <c r="I37" s="1">
        <v>9507</v>
      </c>
      <c r="J37" s="1">
        <v>0</v>
      </c>
      <c r="K37" s="1">
        <v>1190</v>
      </c>
      <c r="L37" s="1">
        <v>10697</v>
      </c>
      <c r="M37" s="1">
        <v>0.013645408888467735</v>
      </c>
      <c r="N37" s="1">
        <v>0.1821758234272285</v>
      </c>
      <c r="O37" s="1">
        <v>8962</v>
      </c>
      <c r="P37" s="1">
        <v>0</v>
      </c>
      <c r="Q37" s="1">
        <v>1591</v>
      </c>
      <c r="R37" s="1">
        <v>10553</v>
      </c>
      <c r="S37" s="1">
        <v>0.20147002672775868</v>
      </c>
    </row>
    <row r="38" spans="1:19" ht="15">
      <c r="A38" s="1" t="s">
        <v>46</v>
      </c>
      <c r="B38" s="2">
        <f t="shared" si="0"/>
        <v>13934.666666666666</v>
      </c>
      <c r="C38" s="1">
        <v>10882</v>
      </c>
      <c r="D38" s="1">
        <v>151</v>
      </c>
      <c r="E38" s="1">
        <v>1977</v>
      </c>
      <c r="F38" s="1">
        <v>13010</v>
      </c>
      <c r="G38" s="3">
        <v>0.06195412619378011</v>
      </c>
      <c r="H38" s="1">
        <v>0.10791038710052006</v>
      </c>
      <c r="I38" s="1">
        <v>7651</v>
      </c>
      <c r="J38" s="1">
        <v>150</v>
      </c>
      <c r="K38" s="1">
        <v>4450</v>
      </c>
      <c r="L38" s="1">
        <v>12251</v>
      </c>
      <c r="M38" s="1">
        <v>-0.25944508251224085</v>
      </c>
      <c r="N38" s="1">
        <v>0.10670487405497685</v>
      </c>
      <c r="O38" s="1">
        <v>11104</v>
      </c>
      <c r="P38" s="1">
        <v>150</v>
      </c>
      <c r="Q38" s="1">
        <v>5289</v>
      </c>
      <c r="R38" s="1">
        <v>16543</v>
      </c>
      <c r="S38" s="1">
        <v>0.14337715915098673</v>
      </c>
    </row>
    <row r="39" spans="1:19" ht="15">
      <c r="A39" s="1" t="s">
        <v>47</v>
      </c>
      <c r="B39" s="2">
        <f t="shared" si="0"/>
        <v>11771.333333333334</v>
      </c>
      <c r="C39" s="1">
        <v>10546</v>
      </c>
      <c r="D39" s="1">
        <v>0</v>
      </c>
      <c r="E39" s="1">
        <v>2110</v>
      </c>
      <c r="F39" s="1">
        <v>12656</v>
      </c>
      <c r="G39" s="3">
        <v>-0.012098977441261418</v>
      </c>
      <c r="H39" s="1">
        <v>0.1542004264392324</v>
      </c>
      <c r="I39" s="1">
        <v>10018</v>
      </c>
      <c r="J39" s="1">
        <v>0</v>
      </c>
      <c r="K39" s="1">
        <v>2793</v>
      </c>
      <c r="L39" s="1">
        <v>12811</v>
      </c>
      <c r="M39" s="1">
        <v>0.3010053823499543</v>
      </c>
      <c r="N39" s="1">
        <v>0.18188658886333306</v>
      </c>
      <c r="O39" s="1">
        <v>7918</v>
      </c>
      <c r="P39" s="1">
        <v>10</v>
      </c>
      <c r="Q39" s="1">
        <v>1919</v>
      </c>
      <c r="R39" s="1">
        <v>9847</v>
      </c>
      <c r="S39" s="1">
        <v>0.08480824053260298</v>
      </c>
    </row>
    <row r="40" spans="1:19" ht="15">
      <c r="A40" s="1" t="s">
        <v>48</v>
      </c>
      <c r="B40" s="2">
        <f t="shared" si="0"/>
        <v>13526.666666666666</v>
      </c>
      <c r="C40" s="1">
        <v>9740</v>
      </c>
      <c r="D40" s="1">
        <v>0</v>
      </c>
      <c r="E40" s="1">
        <v>2162</v>
      </c>
      <c r="F40" s="1">
        <v>11902</v>
      </c>
      <c r="G40" s="3">
        <v>-0.17456134267286222</v>
      </c>
      <c r="H40" s="1">
        <v>0.09033433266289706</v>
      </c>
      <c r="I40" s="1">
        <v>13086</v>
      </c>
      <c r="J40" s="1">
        <v>0</v>
      </c>
      <c r="K40" s="1">
        <v>1333</v>
      </c>
      <c r="L40" s="1">
        <v>14419</v>
      </c>
      <c r="M40" s="1">
        <v>0.011220983238656288</v>
      </c>
      <c r="N40" s="1">
        <v>0.12498808110052617</v>
      </c>
      <c r="O40" s="1">
        <v>12995</v>
      </c>
      <c r="P40" s="1">
        <v>781</v>
      </c>
      <c r="Q40" s="1">
        <v>483</v>
      </c>
      <c r="R40" s="1">
        <v>14259</v>
      </c>
      <c r="S40" s="1">
        <v>0.11739667380207477</v>
      </c>
    </row>
    <row r="41" spans="1:19" ht="15">
      <c r="A41" s="1" t="s">
        <v>49</v>
      </c>
      <c r="B41" s="2">
        <f t="shared" si="0"/>
        <v>10614.666666666666</v>
      </c>
      <c r="C41" s="1">
        <v>4492</v>
      </c>
      <c r="D41" s="1">
        <v>0</v>
      </c>
      <c r="E41" s="1">
        <v>2803</v>
      </c>
      <c r="F41" s="1">
        <v>7295</v>
      </c>
      <c r="G41" s="3">
        <v>-0.3697624190064795</v>
      </c>
      <c r="H41" s="1">
        <v>0.12991060298464938</v>
      </c>
      <c r="I41" s="1">
        <v>6945</v>
      </c>
      <c r="J41" s="1">
        <v>0</v>
      </c>
      <c r="K41" s="1">
        <v>4630</v>
      </c>
      <c r="L41" s="1">
        <v>11575</v>
      </c>
      <c r="M41" s="1">
        <v>-0.10783104670880225</v>
      </c>
      <c r="N41" s="1">
        <v>0.1895365973473064</v>
      </c>
      <c r="O41" s="1">
        <v>9990</v>
      </c>
      <c r="P41" s="1">
        <v>0</v>
      </c>
      <c r="Q41" s="1">
        <v>2984</v>
      </c>
      <c r="R41" s="1">
        <v>12974</v>
      </c>
      <c r="S41" s="1">
        <v>0.2205749842737891</v>
      </c>
    </row>
    <row r="42" spans="1:19" ht="15">
      <c r="A42" s="1" t="s">
        <v>50</v>
      </c>
      <c r="B42" s="2">
        <f t="shared" si="0"/>
        <v>6206</v>
      </c>
      <c r="C42" s="1">
        <v>6493</v>
      </c>
      <c r="D42" s="1">
        <v>0</v>
      </c>
      <c r="E42" s="1">
        <v>445</v>
      </c>
      <c r="F42" s="1">
        <v>6938</v>
      </c>
      <c r="G42" s="3">
        <v>0.14677685950413222</v>
      </c>
      <c r="H42" s="1">
        <v>0.16178905393745774</v>
      </c>
      <c r="I42" s="1">
        <v>6050</v>
      </c>
      <c r="J42" s="1">
        <v>0</v>
      </c>
      <c r="K42" s="1">
        <v>0</v>
      </c>
      <c r="L42" s="1">
        <v>6050</v>
      </c>
      <c r="M42" s="1">
        <v>0.07460035523978685</v>
      </c>
      <c r="N42" s="1">
        <v>0.142409905138526</v>
      </c>
      <c r="O42" s="1">
        <v>5630</v>
      </c>
      <c r="P42" s="1">
        <v>0</v>
      </c>
      <c r="Q42" s="1">
        <v>0</v>
      </c>
      <c r="R42" s="1">
        <v>5630</v>
      </c>
      <c r="S42" s="1">
        <v>0.13788543018784746</v>
      </c>
    </row>
    <row r="43" spans="1:19" ht="15">
      <c r="A43" s="1" t="s">
        <v>51</v>
      </c>
      <c r="B43" s="2">
        <f t="shared" si="0"/>
        <v>5742.666666666667</v>
      </c>
      <c r="C43" s="1">
        <v>3780</v>
      </c>
      <c r="D43" s="1">
        <v>0</v>
      </c>
      <c r="E43" s="1">
        <v>2023</v>
      </c>
      <c r="F43" s="1">
        <v>5803</v>
      </c>
      <c r="G43" s="3">
        <v>-0.07947335025380711</v>
      </c>
      <c r="H43" s="1">
        <v>0.09869383312357563</v>
      </c>
      <c r="I43" s="1">
        <v>4120</v>
      </c>
      <c r="J43" s="1">
        <v>0</v>
      </c>
      <c r="K43" s="1">
        <v>2184</v>
      </c>
      <c r="L43" s="1">
        <v>6304</v>
      </c>
      <c r="M43" s="1">
        <v>0.23100956844366333</v>
      </c>
      <c r="N43" s="1">
        <v>0.10766314279370828</v>
      </c>
      <c r="O43" s="1">
        <v>4090</v>
      </c>
      <c r="P43" s="1">
        <v>0</v>
      </c>
      <c r="Q43" s="1">
        <v>1031</v>
      </c>
      <c r="R43" s="1">
        <v>5121</v>
      </c>
      <c r="S43" s="1">
        <v>0.08747267012845039</v>
      </c>
    </row>
    <row r="44" spans="1:19" ht="15">
      <c r="A44" s="1" t="s">
        <v>52</v>
      </c>
      <c r="B44" s="2">
        <f t="shared" si="0"/>
        <v>4904</v>
      </c>
      <c r="C44" s="1">
        <v>3233</v>
      </c>
      <c r="D44" s="1">
        <v>0</v>
      </c>
      <c r="E44" s="1">
        <v>1361</v>
      </c>
      <c r="F44" s="1">
        <v>4594</v>
      </c>
      <c r="G44" s="3">
        <v>-0.051610239471511145</v>
      </c>
      <c r="H44" s="1">
        <v>0.11360039564787341</v>
      </c>
      <c r="I44" s="1">
        <v>3892</v>
      </c>
      <c r="J44" s="1">
        <v>0</v>
      </c>
      <c r="K44" s="1">
        <v>952</v>
      </c>
      <c r="L44" s="1">
        <v>4844</v>
      </c>
      <c r="M44" s="1">
        <v>-0.08153204398938187</v>
      </c>
      <c r="N44" s="1">
        <v>0.13194595772499454</v>
      </c>
      <c r="O44" s="1">
        <v>3798</v>
      </c>
      <c r="P44" s="1">
        <v>0</v>
      </c>
      <c r="Q44" s="1">
        <v>1476</v>
      </c>
      <c r="R44" s="1">
        <v>5274</v>
      </c>
      <c r="S44" s="1">
        <v>0.1270108852711685</v>
      </c>
    </row>
    <row r="45" spans="1:19" ht="15">
      <c r="A45" s="1" t="s">
        <v>53</v>
      </c>
      <c r="B45" s="2">
        <f t="shared" si="0"/>
        <v>4784.666666666667</v>
      </c>
      <c r="C45" s="1">
        <v>2579</v>
      </c>
      <c r="D45" s="1">
        <v>0</v>
      </c>
      <c r="E45" s="1">
        <v>1547</v>
      </c>
      <c r="F45" s="1">
        <v>4126</v>
      </c>
      <c r="G45" s="3">
        <v>-0.2280636108512629</v>
      </c>
      <c r="H45" s="1">
        <v>0.23877314814814812</v>
      </c>
      <c r="I45" s="1">
        <v>4275</v>
      </c>
      <c r="J45" s="1">
        <v>0</v>
      </c>
      <c r="K45" s="1">
        <v>1070</v>
      </c>
      <c r="L45" s="1">
        <v>5345</v>
      </c>
      <c r="M45" s="1">
        <v>0.09461396682367397</v>
      </c>
      <c r="N45" s="1">
        <v>0.20496203696602502</v>
      </c>
      <c r="O45" s="1">
        <v>3474</v>
      </c>
      <c r="P45" s="1">
        <v>0</v>
      </c>
      <c r="Q45" s="1">
        <v>1409</v>
      </c>
      <c r="R45" s="1">
        <v>4883</v>
      </c>
      <c r="S45" s="1">
        <v>0.14238227146814408</v>
      </c>
    </row>
    <row r="46" spans="1:19" ht="15">
      <c r="A46" s="1" t="s">
        <v>54</v>
      </c>
      <c r="B46" s="2">
        <f t="shared" si="0"/>
        <v>3216</v>
      </c>
      <c r="C46" s="1">
        <v>3677</v>
      </c>
      <c r="D46" s="1">
        <v>0</v>
      </c>
      <c r="E46" s="1">
        <v>284</v>
      </c>
      <c r="F46" s="1">
        <v>3961</v>
      </c>
      <c r="G46" s="3">
        <v>0.298688524590164</v>
      </c>
      <c r="H46" s="1">
        <v>0.10559006211180125</v>
      </c>
      <c r="I46" s="1">
        <v>2987</v>
      </c>
      <c r="J46" s="1">
        <v>0</v>
      </c>
      <c r="K46" s="1">
        <v>63</v>
      </c>
      <c r="L46" s="1">
        <v>3050</v>
      </c>
      <c r="M46" s="1">
        <v>0.15661736822146377</v>
      </c>
      <c r="N46" s="1">
        <v>0.0812856457544907</v>
      </c>
      <c r="O46" s="1">
        <v>2587</v>
      </c>
      <c r="P46" s="1">
        <v>0</v>
      </c>
      <c r="Q46" s="1">
        <v>50</v>
      </c>
      <c r="R46" s="1">
        <v>2637</v>
      </c>
      <c r="S46" s="1">
        <v>0.05826079271795325</v>
      </c>
    </row>
    <row r="47" spans="1:19" ht="15">
      <c r="A47" s="1" t="s">
        <v>55</v>
      </c>
      <c r="B47" s="2">
        <f t="shared" si="0"/>
        <v>4043</v>
      </c>
      <c r="C47" s="1">
        <v>3285</v>
      </c>
      <c r="D47" s="1">
        <v>0</v>
      </c>
      <c r="E47" s="1">
        <v>570</v>
      </c>
      <c r="F47" s="1">
        <v>3855</v>
      </c>
      <c r="G47" s="3">
        <v>-0.09591932457786116</v>
      </c>
      <c r="H47" s="1">
        <v>0.09939409565553692</v>
      </c>
      <c r="I47" s="1">
        <v>3572</v>
      </c>
      <c r="J47" s="1">
        <v>0</v>
      </c>
      <c r="K47" s="1">
        <v>692</v>
      </c>
      <c r="L47" s="1">
        <v>4264</v>
      </c>
      <c r="M47" s="1">
        <v>0.06334164588528678</v>
      </c>
      <c r="N47" s="1">
        <v>0.12159580232127074</v>
      </c>
      <c r="O47" s="1">
        <v>3925</v>
      </c>
      <c r="P47" s="1">
        <v>0</v>
      </c>
      <c r="Q47" s="1">
        <v>85</v>
      </c>
      <c r="R47" s="1">
        <v>4010</v>
      </c>
      <c r="S47" s="1">
        <v>0.10310338621345745</v>
      </c>
    </row>
    <row r="48" spans="1:19" ht="15">
      <c r="A48" s="1" t="s">
        <v>56</v>
      </c>
      <c r="C48" s="1">
        <v>958560</v>
      </c>
      <c r="D48" s="1">
        <v>67384</v>
      </c>
      <c r="E48" s="1">
        <v>307276</v>
      </c>
      <c r="F48" s="1">
        <v>1333220</v>
      </c>
      <c r="G48" s="3">
        <v>0.021722387201839256</v>
      </c>
      <c r="H48" s="1">
        <v>0.14234108713349616</v>
      </c>
      <c r="I48" s="1">
        <v>962795</v>
      </c>
      <c r="J48" s="1">
        <v>43614</v>
      </c>
      <c r="K48" s="1">
        <v>298466</v>
      </c>
      <c r="L48" s="1">
        <v>1304875</v>
      </c>
      <c r="M48" s="1">
        <v>-0.029790875740366502</v>
      </c>
      <c r="N48" s="1">
        <v>0.1485882535939597</v>
      </c>
      <c r="O48" s="1">
        <v>993388</v>
      </c>
      <c r="P48" s="1">
        <v>62345</v>
      </c>
      <c r="Q48" s="1">
        <v>289209</v>
      </c>
      <c r="R48" s="1">
        <v>1344942</v>
      </c>
      <c r="S48" s="1">
        <v>0.15808745657696865</v>
      </c>
    </row>
    <row r="49" ht="15">
      <c r="A49" s="1" t="s">
        <v>57</v>
      </c>
    </row>
    <row r="52" spans="1:10" ht="15">
      <c r="A52" s="1" t="s">
        <v>58</v>
      </c>
      <c r="C52" s="1" t="s">
        <v>6</v>
      </c>
      <c r="F52" s="1" t="s">
        <v>7</v>
      </c>
      <c r="J52" s="1" t="s">
        <v>8</v>
      </c>
    </row>
    <row r="53" spans="2:10" ht="15">
      <c r="B53" s="2" t="s">
        <v>59</v>
      </c>
      <c r="C53" s="1">
        <v>17004.42</v>
      </c>
      <c r="E53" s="1" t="s">
        <v>60</v>
      </c>
      <c r="F53" s="1">
        <v>1224.69</v>
      </c>
      <c r="H53" s="1" t="s">
        <v>61</v>
      </c>
      <c r="J53" s="1">
        <v>1631.71</v>
      </c>
    </row>
    <row r="54" spans="2:10" ht="15">
      <c r="B54" s="2" t="s">
        <v>62</v>
      </c>
      <c r="C54" s="1">
        <v>3843.19</v>
      </c>
      <c r="E54" s="1" t="s">
        <v>63</v>
      </c>
      <c r="F54" s="1">
        <v>47853.36</v>
      </c>
      <c r="H54" s="1" t="s">
        <v>64</v>
      </c>
      <c r="J54" s="1">
        <v>2052.41</v>
      </c>
    </row>
    <row r="58" spans="3:10" ht="15">
      <c r="C58" s="1">
        <f>SUM(C53:C57)</f>
        <v>20847.609999999997</v>
      </c>
      <c r="F58" s="1">
        <f>SUM(F53:F57)</f>
        <v>49078.05</v>
      </c>
      <c r="J58" s="1">
        <f>SUM(J53:J57)</f>
        <v>3684.12</v>
      </c>
    </row>
    <row r="114" ht="15">
      <c r="B114" s="2">
        <v>82352</v>
      </c>
    </row>
    <row r="115" ht="15">
      <c r="B115" s="2">
        <v>70263</v>
      </c>
    </row>
    <row r="116" ht="15">
      <c r="B116" s="2">
        <v>66582.33333333333</v>
      </c>
    </row>
    <row r="117" ht="15">
      <c r="B117" s="2">
        <v>60207.666666666664</v>
      </c>
    </row>
    <row r="118" ht="15">
      <c r="B118" s="2">
        <v>71619</v>
      </c>
    </row>
    <row r="119" ht="15">
      <c r="B119" s="2">
        <v>57820.333333333336</v>
      </c>
    </row>
    <row r="120" ht="15">
      <c r="B120" s="2">
        <v>57395.333333333336</v>
      </c>
    </row>
    <row r="121" ht="15">
      <c r="B121" s="2">
        <v>55578.666666666664</v>
      </c>
    </row>
    <row r="122" ht="15">
      <c r="B122" s="2">
        <v>41668</v>
      </c>
    </row>
    <row r="123" ht="15">
      <c r="B123" s="2">
        <v>38347.666666666664</v>
      </c>
    </row>
    <row r="124" ht="15">
      <c r="B124" s="2">
        <v>38046.333333333336</v>
      </c>
    </row>
    <row r="125" ht="15">
      <c r="B125" s="2">
        <v>36414.666666666664</v>
      </c>
    </row>
    <row r="126" ht="15">
      <c r="B126" s="2">
        <v>33244.333333333336</v>
      </c>
    </row>
    <row r="127" ht="15">
      <c r="B127" s="2">
        <v>31889.666666666668</v>
      </c>
    </row>
    <row r="128" ht="15">
      <c r="B128" s="2">
        <v>34607.666666666664</v>
      </c>
    </row>
    <row r="129" ht="15">
      <c r="B129" s="2">
        <v>29274.666666666668</v>
      </c>
    </row>
    <row r="130" ht="15">
      <c r="B130" s="2">
        <v>26091.666666666668</v>
      </c>
    </row>
    <row r="131" ht="15">
      <c r="B131" s="2">
        <v>28738.333333333332</v>
      </c>
    </row>
    <row r="132" ht="15">
      <c r="B132" s="2">
        <v>27493.333333333332</v>
      </c>
    </row>
    <row r="133" ht="15">
      <c r="B133" s="2">
        <v>26344</v>
      </c>
    </row>
    <row r="134" ht="15">
      <c r="B134" s="2">
        <v>25672</v>
      </c>
    </row>
    <row r="135" ht="15">
      <c r="B135" s="2">
        <v>26658.333333333332</v>
      </c>
    </row>
    <row r="136" ht="15">
      <c r="B136" s="2">
        <v>21075</v>
      </c>
    </row>
    <row r="137" ht="15">
      <c r="B137" s="2">
        <v>21809.333333333332</v>
      </c>
    </row>
    <row r="138" ht="15">
      <c r="B138" s="2">
        <v>22838.666666666668</v>
      </c>
    </row>
    <row r="139" ht="15">
      <c r="B139" s="2">
        <v>18790.666666666668</v>
      </c>
    </row>
    <row r="140" ht="15">
      <c r="B140" s="2">
        <v>15830</v>
      </c>
    </row>
    <row r="141" ht="15">
      <c r="B141" s="2">
        <v>15644</v>
      </c>
    </row>
    <row r="142" ht="15">
      <c r="B142" s="2">
        <v>18509.666666666668</v>
      </c>
    </row>
    <row r="143" ht="15">
      <c r="B143" s="2">
        <v>14413.333333333334</v>
      </c>
    </row>
    <row r="144" ht="15">
      <c r="B144" s="2">
        <v>11518.333333333334</v>
      </c>
    </row>
    <row r="145" ht="15">
      <c r="B145" s="2">
        <v>13934.666666666666</v>
      </c>
    </row>
    <row r="146" ht="15">
      <c r="B146" s="2">
        <v>11771.333333333334</v>
      </c>
    </row>
    <row r="147" ht="15">
      <c r="B147" s="2">
        <v>13526.666666666666</v>
      </c>
    </row>
    <row r="148" ht="15">
      <c r="B148" s="2">
        <v>10614.666666666666</v>
      </c>
    </row>
    <row r="149" ht="15">
      <c r="B149" s="2">
        <v>6206</v>
      </c>
    </row>
    <row r="150" ht="15">
      <c r="B150" s="2">
        <v>5742.666666666667</v>
      </c>
    </row>
    <row r="151" ht="15">
      <c r="B151" s="2">
        <v>4904</v>
      </c>
    </row>
    <row r="152" ht="15">
      <c r="B152" s="2">
        <v>4784.666666666667</v>
      </c>
    </row>
    <row r="153" ht="15">
      <c r="B153" s="2">
        <v>3216</v>
      </c>
    </row>
    <row r="154" ht="15">
      <c r="B154" s="2">
        <v>4043</v>
      </c>
    </row>
    <row r="155" ht="15">
      <c r="B155" s="2">
        <v>1327679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F2" sqref="F2"/>
    </sheetView>
  </sheetViews>
  <sheetFormatPr defaultColWidth="9.28125" defaultRowHeight="12.75"/>
  <cols>
    <col min="1" max="1" width="15.28125" style="11" bestFit="1" customWidth="1"/>
    <col min="2" max="2" width="9.8515625" style="14" customWidth="1"/>
    <col min="3" max="3" width="9.57421875" style="11" customWidth="1"/>
    <col min="4" max="4" width="7.7109375" style="8" customWidth="1"/>
    <col min="5" max="5" width="8.140625" style="8" bestFit="1" customWidth="1"/>
    <col min="6" max="6" width="8.140625" style="15" customWidth="1"/>
    <col min="7" max="7" width="10.28125" style="8" customWidth="1"/>
    <col min="8" max="9" width="9.28125" style="8" customWidth="1"/>
    <col min="10" max="10" width="10.140625" style="8" bestFit="1" customWidth="1"/>
    <col min="11" max="11" width="12.8515625" style="16" customWidth="1"/>
    <col min="12" max="12" width="9.28125" style="10" customWidth="1"/>
    <col min="13" max="16384" width="9.28125" style="11" customWidth="1"/>
  </cols>
  <sheetData>
    <row r="1" spans="1:11" ht="45">
      <c r="A1" s="9" t="s">
        <v>65</v>
      </c>
      <c r="B1" s="23" t="s">
        <v>71</v>
      </c>
      <c r="C1" s="24" t="s">
        <v>72</v>
      </c>
      <c r="D1" s="25" t="s">
        <v>84</v>
      </c>
      <c r="E1" s="25" t="s">
        <v>81</v>
      </c>
      <c r="F1" s="26" t="s">
        <v>85</v>
      </c>
      <c r="G1" s="33" t="s">
        <v>73</v>
      </c>
      <c r="H1" s="33" t="s">
        <v>74</v>
      </c>
      <c r="I1" s="33" t="s">
        <v>75</v>
      </c>
      <c r="J1" s="33" t="s">
        <v>76</v>
      </c>
      <c r="K1" s="34" t="s">
        <v>70</v>
      </c>
    </row>
    <row r="2" spans="1:11" ht="15">
      <c r="A2" s="12" t="s">
        <v>53</v>
      </c>
      <c r="B2" s="27">
        <v>4784.666666666667</v>
      </c>
      <c r="C2" s="28">
        <f aca="true" t="shared" si="0" ref="C2:C29">B2*0.03</f>
        <v>143.54</v>
      </c>
      <c r="D2" s="29">
        <v>250</v>
      </c>
      <c r="E2" s="29"/>
      <c r="F2" s="37">
        <f>C2-D2</f>
        <v>-106.46000000000001</v>
      </c>
      <c r="G2" s="35">
        <v>11</v>
      </c>
      <c r="H2" s="35">
        <v>42</v>
      </c>
      <c r="I2" s="35">
        <v>32</v>
      </c>
      <c r="J2" s="35">
        <v>3251</v>
      </c>
      <c r="K2" s="36">
        <f aca="true" t="shared" si="1" ref="K2:K44">G2/(G2+J2)</f>
        <v>0.003372164316370325</v>
      </c>
    </row>
    <row r="3" spans="1:11" ht="15">
      <c r="A3" s="12" t="s">
        <v>39</v>
      </c>
      <c r="B3" s="27">
        <v>22838.666666666668</v>
      </c>
      <c r="C3" s="28">
        <f t="shared" si="0"/>
        <v>685.16</v>
      </c>
      <c r="D3" s="29">
        <v>800</v>
      </c>
      <c r="E3" s="29"/>
      <c r="F3" s="37">
        <f aca="true" t="shared" si="2" ref="F3:F44">C3-D3</f>
        <v>-114.84000000000003</v>
      </c>
      <c r="G3" s="35">
        <v>377</v>
      </c>
      <c r="H3" s="35">
        <v>27</v>
      </c>
      <c r="I3" s="35">
        <v>20</v>
      </c>
      <c r="J3" s="35">
        <v>50397</v>
      </c>
      <c r="K3" s="36">
        <f t="shared" si="1"/>
        <v>0.007425060070114626</v>
      </c>
    </row>
    <row r="4" spans="1:11" ht="15">
      <c r="A4" s="12" t="s">
        <v>33</v>
      </c>
      <c r="B4" s="27">
        <v>27493.333333333332</v>
      </c>
      <c r="C4" s="28">
        <f t="shared" si="0"/>
        <v>824.8</v>
      </c>
      <c r="D4" s="29">
        <v>1200</v>
      </c>
      <c r="E4" s="29"/>
      <c r="F4" s="37">
        <f t="shared" si="2"/>
        <v>-375.20000000000005</v>
      </c>
      <c r="G4" s="35">
        <v>1062</v>
      </c>
      <c r="H4" s="35">
        <v>11</v>
      </c>
      <c r="I4" s="35">
        <v>14</v>
      </c>
      <c r="J4" s="35">
        <v>46845</v>
      </c>
      <c r="K4" s="36">
        <f t="shared" si="1"/>
        <v>0.02216795040390757</v>
      </c>
    </row>
    <row r="5" spans="1:11" ht="15">
      <c r="A5" s="12" t="s">
        <v>48</v>
      </c>
      <c r="B5" s="27">
        <v>13526.666666666666</v>
      </c>
      <c r="C5" s="28">
        <f t="shared" si="0"/>
        <v>405.79999999999995</v>
      </c>
      <c r="D5" s="29">
        <v>250</v>
      </c>
      <c r="E5" s="29"/>
      <c r="F5" s="37">
        <f t="shared" si="2"/>
        <v>155.79999999999995</v>
      </c>
      <c r="G5" s="35">
        <v>278</v>
      </c>
      <c r="H5" s="35">
        <v>31</v>
      </c>
      <c r="I5" s="35">
        <v>32</v>
      </c>
      <c r="J5" s="35">
        <v>15613</v>
      </c>
      <c r="K5" s="36">
        <f t="shared" si="1"/>
        <v>0.017494179095085268</v>
      </c>
    </row>
    <row r="6" spans="1:11" ht="15">
      <c r="A6" s="12" t="s">
        <v>32</v>
      </c>
      <c r="B6" s="27">
        <v>28738.333333333332</v>
      </c>
      <c r="C6" s="28">
        <f t="shared" si="0"/>
        <v>862.15</v>
      </c>
      <c r="D6" s="29">
        <v>3000</v>
      </c>
      <c r="E6" s="29"/>
      <c r="F6" s="37">
        <f t="shared" si="2"/>
        <v>-2137.85</v>
      </c>
      <c r="G6" s="35">
        <v>1165</v>
      </c>
      <c r="H6" s="35">
        <v>9</v>
      </c>
      <c r="I6" s="35">
        <v>3</v>
      </c>
      <c r="J6" s="35">
        <v>37893</v>
      </c>
      <c r="K6" s="36">
        <f t="shared" si="1"/>
        <v>0.029827436120641097</v>
      </c>
    </row>
    <row r="7" spans="1:15" ht="15">
      <c r="A7" s="12" t="s">
        <v>49</v>
      </c>
      <c r="B7" s="27">
        <v>10614.666666666666</v>
      </c>
      <c r="C7" s="28">
        <f t="shared" si="0"/>
        <v>318.44</v>
      </c>
      <c r="D7" s="29">
        <v>500</v>
      </c>
      <c r="E7" s="29"/>
      <c r="F7" s="37">
        <f t="shared" si="2"/>
        <v>-181.56</v>
      </c>
      <c r="G7" s="35">
        <v>135</v>
      </c>
      <c r="H7" s="35">
        <v>36</v>
      </c>
      <c r="I7" s="35">
        <v>22</v>
      </c>
      <c r="J7" s="35">
        <v>13381</v>
      </c>
      <c r="K7" s="36">
        <f t="shared" si="1"/>
        <v>0.009988162178159218</v>
      </c>
      <c r="O7" s="32"/>
    </row>
    <row r="8" spans="1:11" ht="15">
      <c r="A8" s="12" t="s">
        <v>36</v>
      </c>
      <c r="B8" s="27">
        <v>26658.333333333332</v>
      </c>
      <c r="C8" s="28">
        <f t="shared" si="0"/>
        <v>799.7499999999999</v>
      </c>
      <c r="D8" s="29">
        <v>200</v>
      </c>
      <c r="E8" s="29"/>
      <c r="F8" s="37">
        <f t="shared" si="2"/>
        <v>599.7499999999999</v>
      </c>
      <c r="G8" s="35">
        <v>429</v>
      </c>
      <c r="H8" s="35">
        <v>25</v>
      </c>
      <c r="I8" s="35">
        <v>37</v>
      </c>
      <c r="J8" s="35">
        <v>12210</v>
      </c>
      <c r="K8" s="36">
        <f t="shared" si="1"/>
        <v>0.033942558746736295</v>
      </c>
    </row>
    <row r="9" spans="1:11" ht="15">
      <c r="A9" s="12" t="s">
        <v>30</v>
      </c>
      <c r="B9" s="27">
        <v>29274.666666666668</v>
      </c>
      <c r="C9" s="28">
        <f t="shared" si="0"/>
        <v>878.24</v>
      </c>
      <c r="D9" s="29">
        <v>1320</v>
      </c>
      <c r="E9" s="29"/>
      <c r="F9" s="37">
        <f t="shared" si="2"/>
        <v>-441.76</v>
      </c>
      <c r="G9" s="35">
        <v>351</v>
      </c>
      <c r="H9" s="35">
        <v>28</v>
      </c>
      <c r="I9" s="35">
        <v>13</v>
      </c>
      <c r="J9" s="35">
        <v>36957</v>
      </c>
      <c r="K9" s="36">
        <f t="shared" si="1"/>
        <v>0.009408169829527179</v>
      </c>
    </row>
    <row r="10" spans="1:11" ht="15">
      <c r="A10" s="12" t="s">
        <v>20</v>
      </c>
      <c r="B10" s="27">
        <v>57820.333333333336</v>
      </c>
      <c r="C10" s="28">
        <f t="shared" si="0"/>
        <v>1734.61</v>
      </c>
      <c r="D10" s="29">
        <v>500</v>
      </c>
      <c r="E10" s="29"/>
      <c r="F10" s="37">
        <f t="shared" si="2"/>
        <v>1234.61</v>
      </c>
      <c r="G10" s="35">
        <v>478</v>
      </c>
      <c r="H10" s="35">
        <v>21</v>
      </c>
      <c r="I10" s="35">
        <v>22</v>
      </c>
      <c r="J10" s="35">
        <v>61032</v>
      </c>
      <c r="K10" s="36">
        <f t="shared" si="1"/>
        <v>0.007771094131035604</v>
      </c>
    </row>
    <row r="11" spans="1:11" ht="15">
      <c r="A11" s="12" t="s">
        <v>44</v>
      </c>
      <c r="B11" s="27">
        <v>14413.333333333334</v>
      </c>
      <c r="C11" s="28">
        <f t="shared" si="0"/>
        <v>432.4</v>
      </c>
      <c r="D11" s="29">
        <v>267</v>
      </c>
      <c r="E11" s="29"/>
      <c r="F11" s="37">
        <f t="shared" si="2"/>
        <v>165.39999999999998</v>
      </c>
      <c r="G11" s="35">
        <v>59</v>
      </c>
      <c r="H11" s="35">
        <v>38</v>
      </c>
      <c r="I11" s="35">
        <v>31</v>
      </c>
      <c r="J11" s="35">
        <v>13410</v>
      </c>
      <c r="K11" s="36">
        <f t="shared" si="1"/>
        <v>0.004380429133565966</v>
      </c>
    </row>
    <row r="12" spans="1:11" ht="15">
      <c r="A12" s="12" t="s">
        <v>25</v>
      </c>
      <c r="B12" s="27">
        <v>38046.333333333336</v>
      </c>
      <c r="C12" s="28">
        <f t="shared" si="0"/>
        <v>1141.39</v>
      </c>
      <c r="D12" s="29">
        <v>5000</v>
      </c>
      <c r="E12" s="29"/>
      <c r="F12" s="37">
        <f t="shared" si="2"/>
        <v>-3858.6099999999997</v>
      </c>
      <c r="G12" s="35">
        <v>718</v>
      </c>
      <c r="H12" s="35">
        <v>16</v>
      </c>
      <c r="I12" s="35">
        <v>2</v>
      </c>
      <c r="J12" s="35">
        <v>31484</v>
      </c>
      <c r="K12" s="36">
        <f t="shared" si="1"/>
        <v>0.022296751754549406</v>
      </c>
    </row>
    <row r="13" spans="1:11" ht="15">
      <c r="A13" s="12" t="s">
        <v>50</v>
      </c>
      <c r="B13" s="27">
        <v>6206</v>
      </c>
      <c r="C13" s="28">
        <f t="shared" si="0"/>
        <v>186.18</v>
      </c>
      <c r="D13" s="29">
        <v>250</v>
      </c>
      <c r="E13" s="29"/>
      <c r="F13" s="37">
        <f t="shared" si="2"/>
        <v>-63.81999999999999</v>
      </c>
      <c r="G13" s="35">
        <v>144</v>
      </c>
      <c r="H13" s="35">
        <v>35</v>
      </c>
      <c r="I13" s="35">
        <v>32</v>
      </c>
      <c r="J13" s="35">
        <v>3000</v>
      </c>
      <c r="K13" s="36">
        <f t="shared" si="1"/>
        <v>0.04580152671755725</v>
      </c>
    </row>
    <row r="14" spans="1:11" ht="15">
      <c r="A14" s="12" t="s">
        <v>47</v>
      </c>
      <c r="B14" s="27">
        <v>11771.333333333334</v>
      </c>
      <c r="C14" s="28">
        <f t="shared" si="0"/>
        <v>353.14</v>
      </c>
      <c r="D14" s="29">
        <v>100</v>
      </c>
      <c r="E14" s="29"/>
      <c r="F14" s="37">
        <f t="shared" si="2"/>
        <v>253.14</v>
      </c>
      <c r="G14" s="35">
        <v>160</v>
      </c>
      <c r="H14" s="35">
        <v>34</v>
      </c>
      <c r="I14" s="35">
        <v>39</v>
      </c>
      <c r="J14" s="35">
        <v>18564</v>
      </c>
      <c r="K14" s="36">
        <f t="shared" si="1"/>
        <v>0.008545182653279214</v>
      </c>
    </row>
    <row r="15" spans="1:11" ht="15">
      <c r="A15" s="12" t="s">
        <v>14</v>
      </c>
      <c r="B15" s="27">
        <v>53505</v>
      </c>
      <c r="C15" s="28">
        <f t="shared" si="0"/>
        <v>1605.1499999999999</v>
      </c>
      <c r="D15" s="29">
        <v>1500</v>
      </c>
      <c r="E15" s="29" t="s">
        <v>66</v>
      </c>
      <c r="F15" s="37">
        <f t="shared" si="2"/>
        <v>105.14999999999986</v>
      </c>
      <c r="G15" s="35">
        <v>1817</v>
      </c>
      <c r="H15" s="35">
        <v>3</v>
      </c>
      <c r="I15" s="35">
        <v>11</v>
      </c>
      <c r="J15" s="35">
        <v>88413</v>
      </c>
      <c r="K15" s="36">
        <f t="shared" si="1"/>
        <v>0.020137426576526653</v>
      </c>
    </row>
    <row r="16" spans="1:11" ht="15">
      <c r="A16" s="12" t="s">
        <v>38</v>
      </c>
      <c r="B16" s="27">
        <v>21809.333333333332</v>
      </c>
      <c r="C16" s="28">
        <f t="shared" si="0"/>
        <v>654.28</v>
      </c>
      <c r="D16" s="29">
        <v>1200</v>
      </c>
      <c r="E16" s="29"/>
      <c r="F16" s="37">
        <f t="shared" si="2"/>
        <v>-545.72</v>
      </c>
      <c r="G16" s="35">
        <v>814</v>
      </c>
      <c r="H16" s="35">
        <v>15</v>
      </c>
      <c r="I16" s="35">
        <v>14</v>
      </c>
      <c r="J16" s="35">
        <v>29068</v>
      </c>
      <c r="K16" s="36">
        <f t="shared" si="1"/>
        <v>0.027240479218258482</v>
      </c>
    </row>
    <row r="17" spans="1:11" ht="15">
      <c r="A17" s="12" t="s">
        <v>27</v>
      </c>
      <c r="B17" s="27">
        <v>33244.333333333336</v>
      </c>
      <c r="C17" s="28">
        <f t="shared" si="0"/>
        <v>997.33</v>
      </c>
      <c r="D17" s="29">
        <v>2000</v>
      </c>
      <c r="E17" s="29"/>
      <c r="F17" s="37">
        <f t="shared" si="2"/>
        <v>-1002.67</v>
      </c>
      <c r="G17" s="35">
        <v>451</v>
      </c>
      <c r="H17" s="35">
        <v>23</v>
      </c>
      <c r="I17" s="35">
        <v>8</v>
      </c>
      <c r="J17" s="35">
        <v>28331</v>
      </c>
      <c r="K17" s="36">
        <f t="shared" si="1"/>
        <v>0.01566951566951567</v>
      </c>
    </row>
    <row r="18" spans="1:11" ht="15">
      <c r="A18" s="12" t="s">
        <v>26</v>
      </c>
      <c r="B18" s="27">
        <v>36414.666666666664</v>
      </c>
      <c r="C18" s="28">
        <f t="shared" si="0"/>
        <v>1092.4399999999998</v>
      </c>
      <c r="D18" s="29">
        <v>1200</v>
      </c>
      <c r="E18" s="29"/>
      <c r="F18" s="37">
        <f t="shared" si="2"/>
        <v>-107.56000000000017</v>
      </c>
      <c r="G18" s="35">
        <v>1388</v>
      </c>
      <c r="H18" s="35">
        <v>7</v>
      </c>
      <c r="I18" s="35">
        <v>14</v>
      </c>
      <c r="J18" s="35">
        <v>57260</v>
      </c>
      <c r="K18" s="36">
        <f t="shared" si="1"/>
        <v>0.0236666211976538</v>
      </c>
    </row>
    <row r="19" spans="1:11" ht="15">
      <c r="A19" s="12" t="s">
        <v>23</v>
      </c>
      <c r="B19" s="27">
        <v>41668</v>
      </c>
      <c r="C19" s="28">
        <f t="shared" si="0"/>
        <v>1250.04</v>
      </c>
      <c r="D19" s="29">
        <v>608</v>
      </c>
      <c r="E19" s="29"/>
      <c r="F19" s="37">
        <f t="shared" si="2"/>
        <v>642.04</v>
      </c>
      <c r="G19" s="35">
        <v>255</v>
      </c>
      <c r="H19" s="35">
        <v>33</v>
      </c>
      <c r="I19" s="35">
        <v>21</v>
      </c>
      <c r="J19" s="35">
        <v>38926</v>
      </c>
      <c r="K19" s="36">
        <f t="shared" si="1"/>
        <v>0.006508256552921058</v>
      </c>
    </row>
    <row r="20" spans="1:11" ht="15">
      <c r="A20" s="12" t="s">
        <v>29</v>
      </c>
      <c r="B20" s="27">
        <v>34607.666666666664</v>
      </c>
      <c r="C20" s="28">
        <f t="shared" si="0"/>
        <v>1038.2299999999998</v>
      </c>
      <c r="D20" s="29">
        <v>1000</v>
      </c>
      <c r="E20" s="29" t="s">
        <v>83</v>
      </c>
      <c r="F20" s="37">
        <f t="shared" si="2"/>
        <v>38.22999999999979</v>
      </c>
      <c r="G20" s="35">
        <v>1185</v>
      </c>
      <c r="H20" s="35">
        <v>8</v>
      </c>
      <c r="I20" s="35">
        <v>18</v>
      </c>
      <c r="J20" s="35">
        <v>78571</v>
      </c>
      <c r="K20" s="36">
        <f t="shared" si="1"/>
        <v>0.014857816339836502</v>
      </c>
    </row>
    <row r="21" spans="1:11" ht="15">
      <c r="A21" s="12" t="s">
        <v>37</v>
      </c>
      <c r="B21" s="27">
        <v>21075</v>
      </c>
      <c r="C21" s="28">
        <f t="shared" si="0"/>
        <v>632.25</v>
      </c>
      <c r="D21" s="29">
        <v>400</v>
      </c>
      <c r="E21" s="29"/>
      <c r="F21" s="37">
        <f t="shared" si="2"/>
        <v>232.25</v>
      </c>
      <c r="G21" s="35">
        <v>430</v>
      </c>
      <c r="H21" s="35">
        <v>24</v>
      </c>
      <c r="I21" s="35">
        <v>25</v>
      </c>
      <c r="J21" s="35">
        <v>26260</v>
      </c>
      <c r="K21" s="36">
        <f t="shared" si="1"/>
        <v>0.01611090295991008</v>
      </c>
    </row>
    <row r="22" spans="1:11" ht="15">
      <c r="A22" s="12" t="s">
        <v>40</v>
      </c>
      <c r="B22" s="27">
        <v>18790.666666666668</v>
      </c>
      <c r="C22" s="28">
        <f t="shared" si="0"/>
        <v>563.72</v>
      </c>
      <c r="D22" s="29">
        <v>100</v>
      </c>
      <c r="E22" s="29"/>
      <c r="F22" s="37">
        <f t="shared" si="2"/>
        <v>463.72</v>
      </c>
      <c r="G22" s="35">
        <v>453</v>
      </c>
      <c r="H22" s="35">
        <v>22</v>
      </c>
      <c r="I22" s="35">
        <v>39</v>
      </c>
      <c r="J22" s="35">
        <v>11012</v>
      </c>
      <c r="K22" s="36">
        <f t="shared" si="1"/>
        <v>0.039511556912341914</v>
      </c>
    </row>
    <row r="23" spans="1:11" ht="15">
      <c r="A23" s="12" t="s">
        <v>28</v>
      </c>
      <c r="B23" s="27">
        <v>31889.666666666668</v>
      </c>
      <c r="C23" s="28">
        <f t="shared" si="0"/>
        <v>956.69</v>
      </c>
      <c r="D23" s="29">
        <v>500</v>
      </c>
      <c r="E23" s="29"/>
      <c r="F23" s="37">
        <f t="shared" si="2"/>
        <v>456.69000000000005</v>
      </c>
      <c r="G23" s="35">
        <v>624</v>
      </c>
      <c r="H23" s="35">
        <v>18</v>
      </c>
      <c r="I23" s="35">
        <v>22</v>
      </c>
      <c r="J23" s="35">
        <v>35372</v>
      </c>
      <c r="K23" s="36">
        <f t="shared" si="1"/>
        <v>0.017335259473274807</v>
      </c>
    </row>
    <row r="24" spans="1:11" ht="15">
      <c r="A24" s="12" t="s">
        <v>16</v>
      </c>
      <c r="B24" s="27">
        <v>70263</v>
      </c>
      <c r="C24" s="28">
        <f t="shared" si="0"/>
        <v>2107.89</v>
      </c>
      <c r="D24" s="29">
        <v>2000</v>
      </c>
      <c r="E24" s="29" t="s">
        <v>67</v>
      </c>
      <c r="F24" s="37">
        <f t="shared" si="2"/>
        <v>107.88999999999987</v>
      </c>
      <c r="G24" s="35">
        <v>1460</v>
      </c>
      <c r="H24" s="35">
        <v>6</v>
      </c>
      <c r="I24" s="35">
        <v>8</v>
      </c>
      <c r="J24" s="35">
        <v>92208</v>
      </c>
      <c r="K24" s="36">
        <f t="shared" si="1"/>
        <v>0.01558696673356963</v>
      </c>
    </row>
    <row r="25" spans="1:11" ht="15">
      <c r="A25" s="12" t="s">
        <v>18</v>
      </c>
      <c r="B25" s="27">
        <v>60207.666666666664</v>
      </c>
      <c r="C25" s="28">
        <f t="shared" si="0"/>
        <v>1806.2299999999998</v>
      </c>
      <c r="D25" s="29">
        <v>2700</v>
      </c>
      <c r="E25" s="29"/>
      <c r="F25" s="37">
        <f t="shared" si="2"/>
        <v>-893.7700000000002</v>
      </c>
      <c r="G25" s="35">
        <v>1486</v>
      </c>
      <c r="H25" s="35">
        <v>5</v>
      </c>
      <c r="I25" s="35">
        <v>7</v>
      </c>
      <c r="J25" s="35">
        <v>95060</v>
      </c>
      <c r="K25" s="36">
        <f t="shared" si="1"/>
        <v>0.015391626789302509</v>
      </c>
    </row>
    <row r="26" spans="1:11" ht="15">
      <c r="A26" s="12" t="s">
        <v>34</v>
      </c>
      <c r="B26" s="27">
        <v>26344</v>
      </c>
      <c r="C26" s="28">
        <f t="shared" si="0"/>
        <v>790.3199999999999</v>
      </c>
      <c r="D26" s="29">
        <v>1000</v>
      </c>
      <c r="E26" s="29"/>
      <c r="F26" s="37">
        <f t="shared" si="2"/>
        <v>-209.68000000000006</v>
      </c>
      <c r="G26" s="35">
        <v>542</v>
      </c>
      <c r="H26" s="35">
        <v>20</v>
      </c>
      <c r="I26" s="35">
        <v>18</v>
      </c>
      <c r="J26" s="35">
        <v>37397</v>
      </c>
      <c r="K26" s="36">
        <f t="shared" si="1"/>
        <v>0.014286090830016605</v>
      </c>
    </row>
    <row r="27" spans="1:11" ht="15">
      <c r="A27" s="12" t="s">
        <v>43</v>
      </c>
      <c r="B27" s="27">
        <v>18509.666666666668</v>
      </c>
      <c r="C27" s="28">
        <f t="shared" si="0"/>
        <v>555.29</v>
      </c>
      <c r="D27" s="29">
        <v>300</v>
      </c>
      <c r="E27" s="29"/>
      <c r="F27" s="37">
        <f t="shared" si="2"/>
        <v>255.28999999999996</v>
      </c>
      <c r="G27" s="35">
        <v>627</v>
      </c>
      <c r="H27" s="35">
        <v>17</v>
      </c>
      <c r="I27" s="35">
        <v>27</v>
      </c>
      <c r="J27" s="35">
        <v>32731</v>
      </c>
      <c r="K27" s="36">
        <f t="shared" si="1"/>
        <v>0.018796090892739373</v>
      </c>
    </row>
    <row r="28" spans="1:11" ht="15">
      <c r="A28" s="12" t="s">
        <v>46</v>
      </c>
      <c r="B28" s="27">
        <v>13934.666666666666</v>
      </c>
      <c r="C28" s="28">
        <f t="shared" si="0"/>
        <v>418.03999999999996</v>
      </c>
      <c r="D28" s="30">
        <v>0</v>
      </c>
      <c r="E28" s="29"/>
      <c r="F28" s="37">
        <f t="shared" si="2"/>
        <v>418.03999999999996</v>
      </c>
      <c r="G28" s="35">
        <v>319</v>
      </c>
      <c r="H28" s="35">
        <v>30</v>
      </c>
      <c r="I28" s="35">
        <v>40</v>
      </c>
      <c r="J28" s="35">
        <v>20523</v>
      </c>
      <c r="K28" s="36">
        <f t="shared" si="1"/>
        <v>0.0153056328567316</v>
      </c>
    </row>
    <row r="29" spans="1:11" ht="15">
      <c r="A29" s="12" t="s">
        <v>54</v>
      </c>
      <c r="B29" s="27">
        <v>3216</v>
      </c>
      <c r="C29" s="28">
        <f t="shared" si="0"/>
        <v>96.47999999999999</v>
      </c>
      <c r="D29" s="30">
        <v>0</v>
      </c>
      <c r="E29" s="29"/>
      <c r="F29" s="37">
        <f t="shared" si="2"/>
        <v>96.47999999999999</v>
      </c>
      <c r="G29" s="35">
        <v>10</v>
      </c>
      <c r="H29" s="35">
        <v>43</v>
      </c>
      <c r="I29" s="35">
        <v>40</v>
      </c>
      <c r="J29" s="35">
        <v>2543</v>
      </c>
      <c r="K29" s="36">
        <f t="shared" si="1"/>
        <v>0.0039169604386995694</v>
      </c>
    </row>
    <row r="30" spans="1:11" ht="15">
      <c r="A30" s="12" t="s">
        <v>82</v>
      </c>
      <c r="B30" s="27"/>
      <c r="C30" s="28"/>
      <c r="D30" s="31">
        <v>1050</v>
      </c>
      <c r="E30" s="29"/>
      <c r="F30" s="37">
        <f t="shared" si="2"/>
        <v>-1050</v>
      </c>
      <c r="G30" s="35">
        <v>959</v>
      </c>
      <c r="H30" s="35">
        <v>14</v>
      </c>
      <c r="I30" s="35" t="s">
        <v>68</v>
      </c>
      <c r="J30" s="35">
        <v>215</v>
      </c>
      <c r="K30" s="36">
        <f t="shared" si="1"/>
        <v>0.8168654173764907</v>
      </c>
    </row>
    <row r="31" spans="1:11" ht="15">
      <c r="A31" s="12" t="s">
        <v>52</v>
      </c>
      <c r="B31" s="27">
        <v>4904</v>
      </c>
      <c r="C31" s="28">
        <f aca="true" t="shared" si="3" ref="C31:C44">B31*0.03</f>
        <v>147.12</v>
      </c>
      <c r="D31" s="29">
        <v>200</v>
      </c>
      <c r="E31" s="29"/>
      <c r="F31" s="37">
        <f t="shared" si="2"/>
        <v>-52.879999999999995</v>
      </c>
      <c r="G31" s="35">
        <v>55</v>
      </c>
      <c r="H31" s="35">
        <v>39</v>
      </c>
      <c r="I31" s="35">
        <v>37</v>
      </c>
      <c r="J31" s="35">
        <v>10725</v>
      </c>
      <c r="K31" s="36">
        <f t="shared" si="1"/>
        <v>0.00510204081632653</v>
      </c>
    </row>
    <row r="32" spans="1:11" ht="15">
      <c r="A32" s="12" t="s">
        <v>41</v>
      </c>
      <c r="B32" s="27">
        <v>15830</v>
      </c>
      <c r="C32" s="28">
        <f t="shared" si="3"/>
        <v>474.9</v>
      </c>
      <c r="D32" s="29">
        <v>300</v>
      </c>
      <c r="E32" s="29"/>
      <c r="F32" s="37">
        <f t="shared" si="2"/>
        <v>174.89999999999998</v>
      </c>
      <c r="G32" s="35">
        <v>382</v>
      </c>
      <c r="H32" s="35">
        <v>26</v>
      </c>
      <c r="I32" s="35">
        <v>27</v>
      </c>
      <c r="J32" s="35">
        <v>23282</v>
      </c>
      <c r="K32" s="36">
        <f t="shared" si="1"/>
        <v>0.01614266396213658</v>
      </c>
    </row>
    <row r="33" spans="1:11" ht="15">
      <c r="A33" s="12" t="s">
        <v>51</v>
      </c>
      <c r="B33" s="27">
        <v>5742.666666666667</v>
      </c>
      <c r="C33" s="28">
        <f t="shared" si="3"/>
        <v>172.28</v>
      </c>
      <c r="D33" s="29">
        <v>250</v>
      </c>
      <c r="E33" s="29"/>
      <c r="F33" s="37">
        <f t="shared" si="2"/>
        <v>-77.72</v>
      </c>
      <c r="G33" s="35">
        <v>41</v>
      </c>
      <c r="H33" s="35">
        <v>41</v>
      </c>
      <c r="I33" s="35">
        <v>32</v>
      </c>
      <c r="J33" s="35">
        <v>5642</v>
      </c>
      <c r="K33" s="36">
        <f t="shared" si="1"/>
        <v>0.007214499384128101</v>
      </c>
    </row>
    <row r="34" spans="1:11" ht="15">
      <c r="A34" s="12" t="s">
        <v>24</v>
      </c>
      <c r="B34" s="27">
        <v>38347.666666666664</v>
      </c>
      <c r="C34" s="28">
        <f t="shared" si="3"/>
        <v>1150.4299999999998</v>
      </c>
      <c r="D34" s="29">
        <v>1200</v>
      </c>
      <c r="E34" s="29"/>
      <c r="F34" s="37">
        <f t="shared" si="2"/>
        <v>-49.570000000000164</v>
      </c>
      <c r="G34" s="35">
        <v>543</v>
      </c>
      <c r="H34" s="35">
        <v>19</v>
      </c>
      <c r="I34" s="35">
        <v>14</v>
      </c>
      <c r="J34" s="35">
        <v>47104</v>
      </c>
      <c r="K34" s="36">
        <f t="shared" si="1"/>
        <v>0.011396310365815267</v>
      </c>
    </row>
    <row r="35" spans="1:11" ht="15">
      <c r="A35" s="12" t="s">
        <v>31</v>
      </c>
      <c r="B35" s="27">
        <v>26091.666666666668</v>
      </c>
      <c r="C35" s="28">
        <f t="shared" si="3"/>
        <v>782.75</v>
      </c>
      <c r="D35" s="29">
        <v>400</v>
      </c>
      <c r="E35" s="29"/>
      <c r="F35" s="37">
        <f t="shared" si="2"/>
        <v>382.75</v>
      </c>
      <c r="G35" s="35">
        <v>342</v>
      </c>
      <c r="H35" s="35">
        <v>29</v>
      </c>
      <c r="I35" s="35">
        <v>25</v>
      </c>
      <c r="J35" s="35">
        <v>49383</v>
      </c>
      <c r="K35" s="36">
        <f t="shared" si="1"/>
        <v>0.006877828054298643</v>
      </c>
    </row>
    <row r="36" spans="1:11" ht="15">
      <c r="A36" s="12" t="s">
        <v>45</v>
      </c>
      <c r="B36" s="27">
        <v>11518.333333333334</v>
      </c>
      <c r="C36" s="28">
        <f t="shared" si="3"/>
        <v>345.55</v>
      </c>
      <c r="D36" s="30">
        <v>0</v>
      </c>
      <c r="E36" s="29"/>
      <c r="F36" s="37">
        <f t="shared" si="2"/>
        <v>345.55</v>
      </c>
      <c r="G36" s="35">
        <v>54</v>
      </c>
      <c r="H36" s="35">
        <v>40</v>
      </c>
      <c r="I36" s="35">
        <v>40</v>
      </c>
      <c r="J36" s="35">
        <v>12602</v>
      </c>
      <c r="K36" s="36">
        <f t="shared" si="1"/>
        <v>0.004266750948166877</v>
      </c>
    </row>
    <row r="37" spans="1:11" ht="15">
      <c r="A37" s="12" t="s">
        <v>21</v>
      </c>
      <c r="B37" s="27">
        <v>57395.333333333336</v>
      </c>
      <c r="C37" s="28">
        <f t="shared" si="3"/>
        <v>1721.86</v>
      </c>
      <c r="D37" s="29">
        <v>3000</v>
      </c>
      <c r="E37" s="29" t="s">
        <v>67</v>
      </c>
      <c r="F37" s="37">
        <f t="shared" si="2"/>
        <v>-1278.14</v>
      </c>
      <c r="G37" s="35">
        <v>3010</v>
      </c>
      <c r="H37" s="35">
        <v>2</v>
      </c>
      <c r="I37" s="35">
        <v>3</v>
      </c>
      <c r="J37" s="35">
        <v>160943</v>
      </c>
      <c r="K37" s="36">
        <f t="shared" si="1"/>
        <v>0.018358919934371436</v>
      </c>
    </row>
    <row r="38" spans="1:11" ht="15">
      <c r="A38" s="12" t="s">
        <v>22</v>
      </c>
      <c r="B38" s="27">
        <v>55578.666666666664</v>
      </c>
      <c r="C38" s="28">
        <f t="shared" si="3"/>
        <v>1667.36</v>
      </c>
      <c r="D38" s="29">
        <v>3000</v>
      </c>
      <c r="E38" s="29" t="s">
        <v>67</v>
      </c>
      <c r="F38" s="37">
        <f t="shared" si="2"/>
        <v>-1332.64</v>
      </c>
      <c r="G38" s="35">
        <v>1616</v>
      </c>
      <c r="H38" s="35">
        <v>4</v>
      </c>
      <c r="I38" s="35">
        <v>3</v>
      </c>
      <c r="J38" s="35">
        <v>56042</v>
      </c>
      <c r="K38" s="36">
        <f t="shared" si="1"/>
        <v>0.028027333587706822</v>
      </c>
    </row>
    <row r="39" spans="1:11" ht="15">
      <c r="A39" s="12" t="s">
        <v>19</v>
      </c>
      <c r="B39" s="27">
        <v>71619</v>
      </c>
      <c r="C39" s="28">
        <f t="shared" si="3"/>
        <v>2148.5699999999997</v>
      </c>
      <c r="D39" s="29">
        <v>2000</v>
      </c>
      <c r="E39" s="29"/>
      <c r="F39" s="37">
        <f t="shared" si="2"/>
        <v>148.5699999999997</v>
      </c>
      <c r="G39" s="35">
        <v>996</v>
      </c>
      <c r="H39" s="35">
        <v>13</v>
      </c>
      <c r="I39" s="35">
        <v>8</v>
      </c>
      <c r="J39" s="35">
        <v>69986</v>
      </c>
      <c r="K39" s="36">
        <f t="shared" si="1"/>
        <v>0.014031726353159956</v>
      </c>
    </row>
    <row r="40" spans="1:11" ht="15">
      <c r="A40" s="12" t="s">
        <v>35</v>
      </c>
      <c r="B40" s="27">
        <v>25672</v>
      </c>
      <c r="C40" s="28">
        <f t="shared" si="3"/>
        <v>770.16</v>
      </c>
      <c r="D40" s="29">
        <v>300</v>
      </c>
      <c r="E40" s="29"/>
      <c r="F40" s="37">
        <f t="shared" si="2"/>
        <v>470.15999999999997</v>
      </c>
      <c r="G40" s="35">
        <v>998</v>
      </c>
      <c r="H40" s="35">
        <v>12</v>
      </c>
      <c r="I40" s="35">
        <v>27</v>
      </c>
      <c r="J40" s="35">
        <v>36165</v>
      </c>
      <c r="K40" s="36">
        <f t="shared" si="1"/>
        <v>0.02685466727659231</v>
      </c>
    </row>
    <row r="41" spans="1:11" ht="15">
      <c r="A41" s="12" t="s">
        <v>17</v>
      </c>
      <c r="B41" s="27">
        <v>66582.33333333333</v>
      </c>
      <c r="C41" s="28">
        <f t="shared" si="3"/>
        <v>1997.4699999999998</v>
      </c>
      <c r="D41" s="29">
        <v>1350</v>
      </c>
      <c r="E41" s="29"/>
      <c r="F41" s="37">
        <f t="shared" si="2"/>
        <v>647.4699999999998</v>
      </c>
      <c r="G41" s="35">
        <v>1080</v>
      </c>
      <c r="H41" s="35">
        <v>10</v>
      </c>
      <c r="I41" s="35">
        <v>12</v>
      </c>
      <c r="J41" s="35">
        <v>114283</v>
      </c>
      <c r="K41" s="36">
        <f t="shared" si="1"/>
        <v>0.009361753768539306</v>
      </c>
    </row>
    <row r="42" spans="1:11" ht="15">
      <c r="A42" s="12" t="s">
        <v>42</v>
      </c>
      <c r="B42" s="27">
        <v>15644</v>
      </c>
      <c r="C42" s="28">
        <f t="shared" si="3"/>
        <v>469.32</v>
      </c>
      <c r="D42" s="29">
        <v>250</v>
      </c>
      <c r="E42" s="29"/>
      <c r="F42" s="37">
        <f t="shared" si="2"/>
        <v>219.32</v>
      </c>
      <c r="G42" s="35">
        <v>255</v>
      </c>
      <c r="H42" s="35">
        <v>32</v>
      </c>
      <c r="I42" s="35">
        <v>32</v>
      </c>
      <c r="J42" s="35">
        <v>32941</v>
      </c>
      <c r="K42" s="36">
        <f t="shared" si="1"/>
        <v>0.0076816483913724545</v>
      </c>
    </row>
    <row r="43" spans="1:11" ht="15">
      <c r="A43" s="12" t="s">
        <v>15</v>
      </c>
      <c r="B43" s="27">
        <v>82352</v>
      </c>
      <c r="C43" s="28">
        <f t="shared" si="3"/>
        <v>2470.56</v>
      </c>
      <c r="D43" s="29">
        <v>3000</v>
      </c>
      <c r="E43" s="29">
        <v>930</v>
      </c>
      <c r="F43" s="37">
        <f t="shared" si="2"/>
        <v>-529.44</v>
      </c>
      <c r="G43" s="35">
        <v>4748</v>
      </c>
      <c r="H43" s="35">
        <v>1</v>
      </c>
      <c r="I43" s="35">
        <v>3</v>
      </c>
      <c r="J43" s="35">
        <v>143626</v>
      </c>
      <c r="K43" s="36">
        <f t="shared" si="1"/>
        <v>0.03200021567120924</v>
      </c>
    </row>
    <row r="44" spans="1:11" ht="15">
      <c r="A44" s="12" t="s">
        <v>55</v>
      </c>
      <c r="B44" s="27">
        <v>4043</v>
      </c>
      <c r="C44" s="28">
        <f t="shared" si="3"/>
        <v>121.28999999999999</v>
      </c>
      <c r="D44" s="29">
        <v>300</v>
      </c>
      <c r="E44" s="29"/>
      <c r="F44" s="37">
        <f t="shared" si="2"/>
        <v>-178.71</v>
      </c>
      <c r="G44" s="35">
        <v>63</v>
      </c>
      <c r="H44" s="35">
        <v>37</v>
      </c>
      <c r="I44" s="35">
        <v>27</v>
      </c>
      <c r="J44" s="35">
        <v>4199</v>
      </c>
      <c r="K44" s="36">
        <f t="shared" si="1"/>
        <v>0.014781792585640545</v>
      </c>
    </row>
    <row r="45" spans="1:10" ht="15">
      <c r="A45" s="13"/>
      <c r="B45" s="38"/>
      <c r="C45" s="39">
        <f>SUM(C2:C44)</f>
        <v>37769.6</v>
      </c>
      <c r="D45" s="40"/>
      <c r="G45" s="43">
        <f>SUM(G2:G44)</f>
        <v>32370</v>
      </c>
      <c r="H45" s="44"/>
      <c r="I45" s="44"/>
      <c r="J45" s="43">
        <f>SUM(J2:J44)</f>
        <v>1784850</v>
      </c>
    </row>
    <row r="46" spans="1:11" ht="15">
      <c r="A46" s="17" t="s">
        <v>69</v>
      </c>
      <c r="B46" s="41"/>
      <c r="C46" s="39">
        <v>7000</v>
      </c>
      <c r="D46" s="42">
        <v>7000</v>
      </c>
      <c r="E46" s="20"/>
      <c r="F46" s="21"/>
      <c r="G46" s="45"/>
      <c r="H46" s="46" t="s">
        <v>77</v>
      </c>
      <c r="I46" s="46">
        <v>32370</v>
      </c>
      <c r="J46" s="45"/>
      <c r="K46" s="22"/>
    </row>
    <row r="47" spans="1:11" ht="15">
      <c r="A47" s="7" t="s">
        <v>9</v>
      </c>
      <c r="B47" s="39">
        <f>SUM(B2:B44)</f>
        <v>1258986.6666666663</v>
      </c>
      <c r="C47" s="39">
        <f>SUM(C45:C46)</f>
        <v>44769.6</v>
      </c>
      <c r="D47" s="42">
        <f>SUM(D2:D46)</f>
        <v>51745</v>
      </c>
      <c r="E47" s="20"/>
      <c r="F47" s="21"/>
      <c r="G47" s="45"/>
      <c r="H47" s="47" t="s">
        <v>78</v>
      </c>
      <c r="I47" s="47">
        <v>1784850</v>
      </c>
      <c r="J47" s="45"/>
      <c r="K47" s="22"/>
    </row>
    <row r="48" spans="7:10" ht="15">
      <c r="G48" s="43"/>
      <c r="H48" s="48" t="s">
        <v>79</v>
      </c>
      <c r="I48" s="48">
        <f>SUM(I46:I47)</f>
        <v>1817220</v>
      </c>
      <c r="J48" s="43"/>
    </row>
    <row r="49" spans="8:9" ht="15">
      <c r="H49" s="18" t="s">
        <v>80</v>
      </c>
      <c r="I49" s="18">
        <f>I46/I48</f>
        <v>0.017812923036286194</v>
      </c>
    </row>
    <row r="51" ht="15">
      <c r="I51" s="11"/>
    </row>
    <row r="52" ht="15">
      <c r="I52" s="10"/>
    </row>
    <row r="53" ht="15">
      <c r="I53" s="11"/>
    </row>
    <row r="54" ht="15">
      <c r="I54" s="19"/>
    </row>
    <row r="55" ht="15">
      <c r="I55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Meeting Room</dc:creator>
  <cp:keywords/>
  <dc:description/>
  <cp:lastModifiedBy>Betsy Morris</cp:lastModifiedBy>
  <dcterms:created xsi:type="dcterms:W3CDTF">2011-12-15T15:25:01Z</dcterms:created>
  <dcterms:modified xsi:type="dcterms:W3CDTF">2012-01-25T16:09:30Z</dcterms:modified>
  <cp:category/>
  <cp:version/>
  <cp:contentType/>
  <cp:contentStatus/>
</cp:coreProperties>
</file>